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<sst xmlns="http://schemas.openxmlformats.org/spreadsheetml/2006/main" count="1002" uniqueCount="578">
  <si>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</si>
  <si>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</si>
  <si>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</si>
  <si>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</si>
  <si>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</si>
  <si>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</si>
  <si>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</si>
  <si>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J_525-ОНТМ-28</t>
  </si>
  <si>
    <t xml:space="preserve">         (идентификатор инвестиционного проекта)</t>
  </si>
  <si>
    <t xml:space="preserve">Приобретение вертикально-сверлильного станка 1 шт.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</si>
  <si>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</si>
  <si>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</si>
  <si>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</si>
  <si>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</si>
  <si>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</si>
  <si>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</si>
  <si>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</si>
  <si>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Прочие инвестиционные проекты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</si>
  <si>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</si>
  <si>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</si>
  <si>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</si>
  <si>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</si>
  <si>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</si>
  <si>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</si>
  <si>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</si>
  <si>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</si>
  <si>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</si>
  <si>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</si>
  <si>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</si>
  <si>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Петропавловск-Камчатский городской округ</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</si>
  <si>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</si>
  <si>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</si>
  <si>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</si>
  <si>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</si>
  <si>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</si>
  <si>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</si>
  <si>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</si>
  <si>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</si>
  <si>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</si>
  <si>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</si>
  <si>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</si>
  <si>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</si>
  <si>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</si>
  <si>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</si>
  <si>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</si>
  <si>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</si>
  <si>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</si>
  <si>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</si>
  <si>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</si>
  <si>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</si>
  <si>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</si>
  <si>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</si>
  <si>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</si>
  <si>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</si>
  <si>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</si>
  <si>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</si>
  <si>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2,09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</si>
  <si>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</si>
  <si>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</si>
  <si>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</si>
  <si>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</si>
  <si>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</si>
  <si>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</si>
  <si>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</si>
  <si>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</si>
  <si>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</si>
  <si>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</si>
  <si>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</si>
  <si>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</si>
  <si>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</si>
  <si>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</si>
  <si>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</si>
  <si>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</si>
  <si>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</si>
  <si>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</si>
  <si>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</si>
  <si>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</si>
  <si>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</si>
  <si>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</si>
  <si>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</si>
  <si>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</si>
  <si>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</si>
  <si>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</si>
  <si>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</si>
  <si>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</si>
  <si>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</si>
  <si>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</si>
  <si>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</si>
  <si>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</si>
  <si>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</si>
  <si>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</si>
  <si>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</si>
  <si>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</si>
  <si>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</si>
  <si>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</si>
  <si>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</si>
  <si>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</si>
  <si>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</si>
  <si>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</si>
  <si>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</si>
  <si>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</si>
  <si>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</si>
  <si>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</si>
  <si>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</si>
  <si>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</si>
  <si>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</si>
  <si>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</si>
  <si>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</si>
  <si>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</si>
  <si>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</si>
  <si>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</si>
  <si>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</si>
  <si>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</si>
  <si>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</si>
  <si>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</si>
  <si>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</si>
  <si>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</si>
  <si>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</si>
  <si>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</si>
  <si>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</si>
  <si>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</si>
  <si>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</si>
  <si>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</si>
  <si>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</si>
  <si>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</si>
  <si>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</si>
  <si>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</si>
  <si>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</si>
  <si>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</si>
  <si>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</si>
  <si>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</si>
  <si>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</si>
  <si>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</si>
  <si>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</si>
  <si>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</si>
  <si>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</si>
  <si>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</si>
  <si>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</si>
  <si>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</si>
  <si>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Замена физически и морально устаревшего оборудования</t>
  </si>
  <si>
    <t xml:space="preserve">Описание конкретных результатов реализации инвестиционного проекта</t>
  </si>
  <si>
    <t xml:space="preserve">приобретение вертикально-сверлильного станка</t>
  </si>
  <si>
    <t xml:space="preserve">Описание состава объектов инвестиционной деятельности их количества и характеристик в отношении каждого такого объекта</t>
  </si>
  <si>
    <t xml:space="preserve">вертикально-сверлильный станок</t>
  </si>
  <si>
    <t xml:space="preserve">Удельные стоимостные показатели реализации инвестиционного проекта (млн. руб./ед.)</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</si>
  <si>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</si>
  <si>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</si>
  <si>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</si>
  <si>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Техническое состояние установленного на базе АО «ЮЭСК» вертикально-сверлильного станка типа 2С132 оценивается как непригодное к дальнейшей эксплуатации: износ механизма главного движения, износ механизма подачи, износ шестерен коробки скоростей, отсутствие автоматической подачи из-за поломки вилки переключения подачи, износ шестерен коробки подач, износ механизма переключения скоростей и подач, течь масла по шпинделю. (Акт инвен-таризации, осмотра и оценки технического состояния имущества № 86 от 25.12.2018 г).</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</si>
  <si>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</si>
  <si>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</si>
  <si>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</si>
  <si>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</si>
  <si>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</si>
  <si>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</si>
  <si>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</si>
  <si>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</si>
  <si>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</si>
  <si>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</si>
  <si>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</si>
  <si>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</si>
  <si>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</si>
  <si>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</si>
  <si>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</si>
  <si>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</si>
  <si>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</si>
  <si>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</si>
  <si>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</si>
  <si>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</si>
  <si>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</si>
  <si>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</si>
  <si>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</si>
  <si>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</si>
  <si>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</si>
  <si>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</si>
  <si>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</si>
  <si>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</si>
  <si>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</si>
  <si>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</si>
  <si>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</si>
  <si>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</si>
  <si>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</si>
  <si>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</si>
  <si>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</si>
  <si>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</si>
  <si>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</si>
  <si>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</si>
  <si>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</si>
  <si>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</si>
  <si>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</si>
  <si>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</si>
  <si>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</si>
  <si>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</si>
  <si>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</si>
  <si>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</si>
  <si>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</si>
  <si>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</si>
  <si>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</si>
  <si>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</si>
  <si>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</si>
  <si>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</si>
  <si>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</si>
  <si>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</si>
  <si>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</si>
  <si>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</si>
  <si>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</si>
  <si>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</si>
  <si>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</si>
  <si>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</si>
  <si>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</si>
  <si>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</si>
  <si>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</si>
  <si>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</si>
  <si>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</si>
  <si>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</si>
  <si>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</si>
  <si>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</si>
  <si>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</si>
  <si>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</si>
  <si>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</si>
  <si>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</si>
  <si>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</si>
  <si>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</si>
  <si>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</si>
  <si>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</si>
  <si>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</si>
  <si>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</si>
  <si>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</si>
  <si>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</si>
  <si>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</si>
  <si>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</si>
  <si>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</si>
  <si>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</si>
  <si>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</si>
  <si>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</si>
  <si>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</si>
  <si>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</si>
  <si>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</si>
  <si>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</si>
  <si>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</si>
  <si>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</si>
  <si>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</si>
  <si>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</si>
  <si>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</si>
  <si>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</si>
  <si>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</si>
  <si>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</si>
  <si>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</si>
  <si>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</si>
  <si>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</si>
  <si>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</si>
  <si>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</si>
  <si>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</si>
  <si>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</si>
  <si>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</si>
  <si>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</si>
  <si>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</si>
  <si>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</si>
  <si>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</si>
  <si>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</si>
  <si>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</si>
  <si>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</si>
  <si>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</si>
  <si>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</si>
  <si>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</si>
  <si>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</si>
  <si>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</si>
  <si>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</si>
  <si>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</si>
  <si>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</si>
  <si>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</si>
  <si>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</si>
  <si>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</si>
  <si>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</si>
  <si>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</si>
  <si>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</si>
  <si>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</si>
  <si>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</si>
  <si>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</si>
  <si>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</si>
  <si>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</si>
  <si>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</si>
  <si>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</si>
  <si>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</si>
  <si>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</si>
  <si>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</si>
  <si>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</si>
  <si>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</si>
  <si>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</si>
  <si>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</si>
  <si>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</si>
  <si>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</si>
  <si>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</si>
  <si>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</si>
  <si>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</si>
  <si>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</si>
  <si>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</si>
  <si>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</si>
  <si>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</si>
  <si>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</si>
  <si>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</si>
  <si>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</si>
  <si>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</si>
  <si>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</si>
  <si>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</si>
  <si>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</si>
  <si>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</si>
  <si>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</si>
  <si>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</si>
  <si>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</si>
  <si>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</si>
  <si>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</si>
  <si>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</si>
  <si>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</si>
  <si>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</si>
  <si>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</si>
  <si>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</si>
  <si>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</si>
  <si>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</si>
  <si>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</si>
  <si>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</si>
  <si>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</si>
  <si>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</si>
  <si>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</si>
  <si>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</si>
  <si>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</si>
  <si>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</si>
  <si>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</si>
  <si>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</si>
  <si>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</si>
  <si>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</si>
  <si>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</si>
  <si>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</si>
  <si>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</si>
  <si>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</si>
  <si>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</si>
  <si>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</si>
  <si>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</si>
  <si>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</si>
  <si>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</si>
  <si>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</si>
  <si>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</si>
  <si>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</si>
  <si>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</si>
  <si>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</si>
  <si>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</si>
  <si>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</si>
  <si>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</si>
  <si>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</si>
  <si>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</si>
  <si>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</si>
  <si>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</si>
  <si>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</si>
  <si>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</si>
  <si>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</si>
  <si>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</si>
  <si>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</si>
  <si>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</si>
  <si>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</si>
  <si>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</si>
  <si>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</si>
  <si>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</si>
  <si>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</si>
  <si>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</si>
  <si>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</si>
  <si>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</si>
  <si>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</si>
  <si>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</si>
  <si>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</si>
  <si>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</si>
  <si>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</si>
  <si>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</si>
  <si>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</si>
  <si>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</si>
  <si>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</si>
  <si>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</si>
  <si>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</si>
  <si>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</si>
  <si>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</si>
  <si>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</si>
  <si>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</si>
  <si>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</si>
  <si>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</si>
  <si>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</si>
  <si>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</si>
  <si>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</si>
  <si>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</si>
  <si>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</si>
  <si>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</si>
  <si>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</si>
  <si>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</si>
  <si>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</si>
  <si>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</si>
  <si>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</si>
  <si>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</si>
  <si>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</si>
  <si>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</si>
  <si>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</si>
  <si>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</si>
  <si>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</si>
  <si>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</si>
  <si>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</si>
  <si>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</si>
  <si>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</si>
  <si>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</si>
  <si>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</si>
  <si>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</si>
  <si>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</si>
  <si>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</si>
  <si>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</si>
  <si>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</si>
  <si>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</si>
  <si>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</si>
  <si>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</si>
  <si>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</si>
  <si>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</si>
  <si>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</si>
  <si>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</si>
  <si>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</si>
  <si>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</si>
  <si>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</si>
  <si>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</si>
  <si>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</si>
  <si>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</si>
  <si>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</si>
  <si>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</si>
  <si>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</si>
  <si>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</si>
  <si>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</si>
  <si>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</si>
  <si>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</si>
  <si>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</si>
  <si>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</si>
  <si>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</si>
  <si>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</si>
  <si>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</si>
  <si>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</si>
  <si>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</si>
  <si>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</si>
  <si>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</si>
  <si>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</si>
  <si>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</si>
  <si>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</si>
  <si>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</si>
  <si>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</si>
  <si>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</si>
  <si>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</si>
  <si>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</si>
  <si>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</si>
  <si>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</si>
  <si>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</si>
  <si>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</si>
  <si>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</si>
  <si>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</si>
  <si>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</si>
  <si>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</si>
  <si>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</si>
  <si>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</si>
  <si>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</si>
  <si>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</si>
  <si>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</si>
  <si>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</si>
  <si>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</si>
  <si>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</si>
  <si>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</si>
  <si>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</si>
  <si>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</si>
  <si>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</si>
  <si>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</si>
  <si>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</si>
  <si>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</si>
  <si>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</si>
  <si>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</si>
  <si>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</si>
  <si>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</si>
  <si>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</si>
  <si>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</si>
  <si>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</si>
  <si>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</si>
  <si>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</si>
  <si>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</si>
  <si>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</si>
  <si>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</si>
  <si>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</si>
  <si>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</si>
  <si>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</si>
  <si>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</si>
  <si>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</si>
  <si>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</si>
  <si>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</si>
  <si>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</si>
  <si>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</si>
  <si>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</si>
  <si>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</si>
  <si>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</si>
  <si>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</si>
  <si>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</si>
  <si>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</si>
  <si>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</si>
  <si>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</si>
  <si>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</si>
  <si>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</si>
  <si>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</si>
  <si>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</si>
  <si>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</si>
  <si>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</si>
  <si>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</si>
  <si>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</si>
  <si>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</si>
  <si>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</si>
  <si>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</si>
  <si>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</si>
  <si>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</si>
  <si>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</si>
  <si>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</si>
  <si>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</si>
  <si>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</si>
  <si>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</si>
  <si>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Оборудование</t>
  </si>
  <si>
    <t xml:space="preserve">Приобретения фрезерного станка 1 шт.; Приобретение вертикально-сверлильного станка 1 шт.</t>
  </si>
  <si>
    <t xml:space="preserve">Результат мониторинга цен</t>
  </si>
  <si>
    <t xml:space="preserve">Аукцион в электронной форме ЕЭТП</t>
  </si>
  <si>
    <t xml:space="preserve">Рада (ООО)</t>
  </si>
  <si>
    <t xml:space="preserve">-</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</si>
  <si>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</si>
  <si>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</si>
  <si>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</si>
  <si>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</si>
  <si>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</si>
  <si>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</si>
  <si>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</si>
  <si>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</si>
  <si>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</si>
  <si>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</si>
  <si>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</si>
  <si>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</si>
  <si>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</si>
  <si>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</si>
  <si>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</si>
  <si>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</si>
  <si>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</si>
  <si>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</si>
  <si>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</si>
  <si>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</si>
  <si>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</si>
  <si>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№08-14/1-21 от 12.01.2024 г.:</t>
  </si>
  <si>
    <t xml:space="preserve">ООО "Рада"</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</si>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</sst>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6">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mmm/yy"/>
    <numFmt numFmtId="175" formatCode="0.0"/>
    <numFmt numFmtId="176" formatCode="dd\.mm\.yyyy"/>
    <numFmt numFmtId="177" formatCode="_-* #,##0_р_._-;\-* #,##0_р_._-;_-* \-??_р_._-;_-@_-"/>
    <numFmt numFmtId="178" formatCode="0.00%"/>
    <numFmt numFmtId="179" formatCode="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78">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45"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true" applyProtection="false">
      <alignment horizontal="left" vertical="center"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7"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5" fillId="0" borderId="0" xfId="73" applyFont="true" applyBorder="false" applyAlignment="true" applyProtection="false">
      <alignment horizontal="general" vertical="center" textRotation="0" wrapText="tru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7"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9" fontId="57"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6" fillId="0" borderId="0" xfId="67" applyFont="true" applyBorder="true" applyAlignment="true" applyProtection="false">
      <alignment horizontal="left" vertical="center" textRotation="0" wrapText="tru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6"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60" fillId="0" borderId="17" xfId="73" applyFont="true" applyBorder="true" applyAlignment="true" applyProtection="false">
      <alignment horizontal="general"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false" applyProtection="false">
      <alignment horizontal="general" vertical="bottom" textRotation="0" wrapText="false" indent="0" shrinkToFit="false"/>
      <protection locked="true" hidden="false"/>
    </xf>
    <xf numFmtId="164" fontId="56" fillId="0" borderId="12" xfId="73" applyFont="true" applyBorder="true" applyAlignment="true" applyProtection="false">
      <alignment horizontal="center" vertical="bottom" textRotation="0" wrapText="false" indent="0" shrinkToFit="false"/>
      <protection locked="true" hidden="false"/>
    </xf>
    <xf numFmtId="164" fontId="60" fillId="0" borderId="12" xfId="73" applyFont="true" applyBorder="true" applyAlignment="true" applyProtection="false">
      <alignment horizontal="general" vertical="bottom" textRotation="0" wrapText="false" indent="0" shrinkToFit="false"/>
      <protection locked="true" hidden="false"/>
    </xf>
    <xf numFmtId="164" fontId="60" fillId="0" borderId="19" xfId="73" applyFont="true" applyBorder="true" applyAlignment="true" applyProtection="false">
      <alignment horizontal="general" vertical="center" textRotation="0" wrapText="false" indent="0" shrinkToFit="false"/>
      <protection locked="true" hidden="false"/>
    </xf>
    <xf numFmtId="166" fontId="60" fillId="0" borderId="10"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false" indent="0" shrinkToFit="false"/>
      <protection locked="true" hidden="false"/>
    </xf>
    <xf numFmtId="164" fontId="60" fillId="0" borderId="20" xfId="73" applyFont="true" applyBorder="true" applyAlignment="true" applyProtection="false">
      <alignment horizontal="general" vertical="center" textRotation="0" wrapText="false" indent="0" shrinkToFit="false"/>
      <protection locked="true" hidden="false"/>
    </xf>
    <xf numFmtId="166" fontId="60" fillId="0" borderId="21"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true" indent="0" shrinkToFit="false"/>
      <protection locked="true" hidden="false"/>
    </xf>
    <xf numFmtId="164" fontId="60" fillId="0" borderId="0" xfId="73" applyFont="true" applyBorder="true" applyAlignment="true" applyProtection="false">
      <alignment horizontal="center" vertical="center" textRotation="0" wrapText="false" indent="0" shrinkToFit="false"/>
      <protection locked="true" hidden="false"/>
    </xf>
    <xf numFmtId="164" fontId="60" fillId="0" borderId="17" xfId="73" applyFont="true" applyBorder="true" applyAlignment="true" applyProtection="false">
      <alignment horizontal="left" vertical="center" textRotation="0" wrapText="false" indent="0" shrinkToFit="false"/>
      <protection locked="true" hidden="false"/>
    </xf>
    <xf numFmtId="164" fontId="60"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60" fillId="0" borderId="13"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true" applyAlignment="true" applyProtection="false">
      <alignment horizontal="general" vertical="center" textRotation="0" wrapText="false" indent="0" shrinkToFit="false"/>
      <protection locked="true" hidden="false"/>
    </xf>
    <xf numFmtId="166" fontId="60" fillId="0" borderId="0" xfId="73" applyFont="true" applyBorder="true" applyAlignment="true" applyProtection="false">
      <alignment horizontal="general" vertical="center" textRotation="0" wrapText="false" indent="0" shrinkToFit="false"/>
      <protection locked="true" hidden="false"/>
    </xf>
    <xf numFmtId="164" fontId="60" fillId="0" borderId="0" xfId="73" applyFont="true" applyBorder="true" applyAlignment="false" applyProtection="false">
      <alignment horizontal="general" vertical="bottom" textRotation="0" wrapText="false" indent="0" shrinkToFit="false"/>
      <protection locked="true" hidden="false"/>
    </xf>
    <xf numFmtId="164" fontId="60" fillId="0" borderId="0" xfId="73" applyFont="true" applyBorder="true" applyAlignment="true" applyProtection="false">
      <alignment horizontal="general" vertical="bottom" textRotation="0" wrapText="false" indent="0" shrinkToFit="false"/>
      <protection locked="true" hidden="false"/>
    </xf>
    <xf numFmtId="164" fontId="56" fillId="0" borderId="17" xfId="73" applyFont="true" applyBorder="true" applyAlignment="true" applyProtection="false">
      <alignment horizontal="left"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true" applyProtection="false">
      <alignment horizontal="general" vertical="center" textRotation="0" wrapText="false" indent="0" shrinkToFit="false"/>
      <protection locked="true" hidden="false"/>
    </xf>
    <xf numFmtId="166" fontId="60" fillId="0" borderId="0" xfId="73" applyFont="true" applyBorder="false" applyAlignment="true" applyProtection="false">
      <alignment horizontal="general" vertical="center" textRotation="0" wrapText="false" indent="0" shrinkToFit="false"/>
      <protection locked="true" hidden="false"/>
    </xf>
    <xf numFmtId="164" fontId="60" fillId="0" borderId="0" xfId="73" applyFont="true" applyBorder="false" applyAlignment="tru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general" vertical="center" textRotation="0" wrapText="false" indent="0" shrinkToFit="false"/>
      <protection locked="true" hidden="false"/>
    </xf>
    <xf numFmtId="166" fontId="56" fillId="0" borderId="10" xfId="73" applyFont="true" applyBorder="true" applyAlignment="true" applyProtection="false">
      <alignment horizontal="center" vertical="center" textRotation="0" wrapText="false" indent="0" shrinkToFit="false"/>
      <protection locked="true" hidden="false"/>
    </xf>
    <xf numFmtId="166" fontId="56" fillId="0" borderId="13" xfId="73" applyFont="true" applyBorder="true" applyAlignment="true" applyProtection="false">
      <alignment horizontal="center" vertical="center" textRotation="0" wrapText="false" indent="0" shrinkToFit="false"/>
      <protection locked="true" hidden="false"/>
    </xf>
    <xf numFmtId="164" fontId="56" fillId="0" borderId="19" xfId="73" applyFont="true" applyBorder="true" applyAlignment="true" applyProtection="false">
      <alignment horizontal="general" vertical="center" textRotation="0" wrapText="true" indent="0" shrinkToFit="false"/>
      <protection locked="true" hidden="false"/>
    </xf>
    <xf numFmtId="164" fontId="56" fillId="0" borderId="20" xfId="73" applyFont="true" applyBorder="true" applyAlignment="true" applyProtection="false">
      <alignment horizontal="general" vertical="center" textRotation="0" wrapText="false" indent="0" shrinkToFit="false"/>
      <protection locked="true" hidden="false"/>
    </xf>
    <xf numFmtId="166" fontId="56" fillId="0" borderId="21" xfId="73" applyFont="true" applyBorder="true" applyAlignment="true" applyProtection="false">
      <alignment horizontal="center" vertical="center" textRotation="0" wrapText="false" indent="0" shrinkToFit="false"/>
      <protection locked="true" hidden="false"/>
    </xf>
    <xf numFmtId="166" fontId="56" fillId="0" borderId="10" xfId="73" applyFont="true" applyBorder="true" applyAlignment="true" applyProtection="false">
      <alignment horizontal="center" vertical="bottom" textRotation="0" wrapText="false" indent="0" shrinkToFit="false"/>
      <protection locked="true" hidden="false"/>
    </xf>
    <xf numFmtId="166" fontId="60" fillId="0" borderId="10" xfId="73" applyFont="true" applyBorder="true" applyAlignment="true" applyProtection="false">
      <alignment horizontal="center" vertical="bottom" textRotation="0" wrapText="false" indent="0" shrinkToFit="false"/>
      <protection locked="true" hidden="false"/>
    </xf>
    <xf numFmtId="169"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left" vertical="top" textRotation="0" wrapText="false" indent="0" shrinkToFit="false"/>
      <protection locked="true" hidden="false"/>
    </xf>
    <xf numFmtId="164" fontId="56" fillId="0" borderId="10" xfId="73" applyFont="true" applyBorder="true" applyAlignment="true" applyProtection="false">
      <alignment horizontal="general" vertical="center" textRotation="0" wrapText="false" indent="0" shrinkToFit="false"/>
      <protection locked="true" hidden="false"/>
    </xf>
    <xf numFmtId="164" fontId="56" fillId="0" borderId="21" xfId="73" applyFont="true" applyBorder="true" applyAlignment="true" applyProtection="false">
      <alignment horizontal="general" vertical="center" textRotation="0" wrapText="false" indent="0" shrinkToFit="false"/>
      <protection locked="true" hidden="false"/>
    </xf>
    <xf numFmtId="169" fontId="60" fillId="0" borderId="0" xfId="73" applyFont="true" applyBorder="false" applyAlignment="true" applyProtection="false">
      <alignment horizontal="general" vertical="center" textRotation="0" wrapText="false" indent="0" shrinkToFit="false"/>
      <protection locked="true" hidden="false"/>
    </xf>
    <xf numFmtId="169" fontId="58"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6"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7" fillId="0" borderId="10" xfId="71" applyFont="true" applyBorder="true" applyAlignment="true" applyProtection="false">
      <alignment horizontal="center" vertical="center" textRotation="0" wrapText="false" indent="0" shrinkToFit="false"/>
      <protection locked="true" hidden="false"/>
    </xf>
    <xf numFmtId="164" fontId="67" fillId="0" borderId="0" xfId="71" applyFont="true" applyBorder="false" applyAlignment="false" applyProtection="false">
      <alignment horizontal="general" vertical="bottom" textRotation="0" wrapText="false" indent="0" shrinkToFit="false"/>
      <protection locked="true" hidden="false"/>
    </xf>
    <xf numFmtId="164" fontId="36" fillId="0" borderId="10" xfId="71" applyFont="true" applyBorder="true" applyAlignment="true" applyProtection="false">
      <alignment horizontal="center" vertical="center" textRotation="0" wrapText="true" indent="0" shrinkToFit="false"/>
      <protection locked="true" hidden="false"/>
    </xf>
    <xf numFmtId="174" fontId="36" fillId="0" borderId="10" xfId="71"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64" fontId="38" fillId="25" borderId="10" xfId="38" applyFont="true" applyBorder="true" applyAlignment="true" applyProtection="false">
      <alignment horizontal="general" vertical="center" textRotation="0" wrapText="true" indent="0" shrinkToFit="false"/>
      <protection locked="true" hidden="false"/>
    </xf>
    <xf numFmtId="173" fontId="38" fillId="25" borderId="10" xfId="38" applyFont="true" applyBorder="true" applyAlignment="true" applyProtection="false">
      <alignment horizontal="general" vertical="center" textRotation="0" wrapText="true" indent="0" shrinkToFit="false"/>
      <protection locked="true" hidden="false"/>
    </xf>
    <xf numFmtId="175" fontId="18" fillId="0" borderId="10" xfId="71" applyFont="true" applyBorder="true" applyAlignment="true" applyProtection="false">
      <alignment horizontal="center" vertical="center" textRotation="0" wrapText="true" indent="0" shrinkToFit="false"/>
      <protection locked="true" hidden="false"/>
    </xf>
    <xf numFmtId="164" fontId="18" fillId="0" borderId="10" xfId="71" applyFont="true" applyBorder="true" applyAlignment="true" applyProtection="false">
      <alignment horizontal="center" vertical="center" textRotation="0" wrapText="true" indent="0" shrinkToFit="false"/>
      <protection locked="true" hidden="false"/>
    </xf>
    <xf numFmtId="173" fontId="18" fillId="25" borderId="10" xfId="38" applyFont="true" applyBorder="true" applyAlignment="true" applyProtection="false">
      <alignment horizontal="general" vertical="center" textRotation="0" wrapText="true" indent="0" shrinkToFit="false"/>
      <protection locked="true" hidden="false"/>
    </xf>
    <xf numFmtId="173" fontId="18" fillId="25" borderId="15" xfId="38" applyFont="true" applyBorder="true" applyAlignment="true" applyProtection="false">
      <alignment horizontal="center" vertical="center" textRotation="0" wrapText="true" indent="0" shrinkToFit="false"/>
      <protection locked="true" hidden="false"/>
    </xf>
    <xf numFmtId="164" fontId="68" fillId="0" borderId="15"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6" fontId="38" fillId="25" borderId="10" xfId="38" applyFont="true" applyBorder="true" applyAlignment="true" applyProtection="false">
      <alignment horizontal="general"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64" fontId="18" fillId="0" borderId="15" xfId="38" applyFont="true" applyBorder="true" applyAlignment="true" applyProtection="false">
      <alignment horizontal="right" vertical="center" textRotation="0" wrapText="true" indent="0" shrinkToFit="false"/>
      <protection locked="true" hidden="false"/>
    </xf>
    <xf numFmtId="164" fontId="45"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6" fillId="0" borderId="0" xfId="60" applyFont="true" applyBorder="true" applyAlignment="true" applyProtection="false">
      <alignment horizontal="center" vertical="bottom" textRotation="0" wrapText="false" indent="0" shrinkToFit="false"/>
      <protection locked="true" hidden="false"/>
    </xf>
    <xf numFmtId="164" fontId="46" fillId="0" borderId="0" xfId="60" applyFont="true" applyBorder="false" applyAlignment="true" applyProtection="false">
      <alignment horizontal="general" vertical="bottom" textRotation="0" wrapText="false" indent="0" shrinkToFit="false"/>
      <protection locked="true" hidden="false"/>
    </xf>
    <xf numFmtId="164" fontId="46"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9" fillId="0" borderId="0" xfId="60" applyFont="true" applyBorder="false" applyAlignment="true" applyProtection="false">
      <alignment horizontal="right" vertical="top" textRotation="0" wrapText="true" indent="0" shrinkToFit="false"/>
      <protection locked="true" hidden="false"/>
    </xf>
    <xf numFmtId="164" fontId="70" fillId="0" borderId="0" xfId="60" applyFont="true" applyBorder="true" applyAlignment="true" applyProtection="false">
      <alignment horizontal="center" vertical="bottom" textRotation="0" wrapText="true" indent="0" shrinkToFit="false"/>
      <protection locked="true" hidden="false"/>
    </xf>
    <xf numFmtId="164" fontId="45" fillId="0" borderId="0" xfId="60" applyFont="true" applyBorder="false" applyAlignment="true" applyProtection="false">
      <alignment horizontal="right" vertical="bottom" textRotation="0" wrapText="false" indent="0" shrinkToFit="false"/>
      <protection locked="true" hidden="false"/>
    </xf>
    <xf numFmtId="164" fontId="70" fillId="0" borderId="26" xfId="60" applyFont="true" applyBorder="true" applyAlignment="true" applyProtection="false">
      <alignment horizontal="justify" vertical="bottom" textRotation="0" wrapText="false" indent="0" shrinkToFit="false"/>
      <protection locked="true" hidden="false"/>
    </xf>
    <xf numFmtId="166" fontId="45" fillId="0" borderId="26" xfId="60" applyFont="true" applyBorder="true" applyAlignment="true" applyProtection="false">
      <alignment horizontal="center" vertical="center" textRotation="0" wrapText="true" indent="0" shrinkToFit="false"/>
      <protection locked="true" hidden="false"/>
    </xf>
    <xf numFmtId="164" fontId="70" fillId="0" borderId="26" xfId="60" applyFont="true" applyBorder="true" applyAlignment="true" applyProtection="false">
      <alignment horizontal="general" vertical="top" textRotation="0" wrapText="true" indent="0" shrinkToFit="false"/>
      <protection locked="true" hidden="false"/>
    </xf>
    <xf numFmtId="177" fontId="45" fillId="0" borderId="26" xfId="60" applyFont="true" applyBorder="true" applyAlignment="true" applyProtection="false">
      <alignment horizontal="center" vertical="center" textRotation="0" wrapText="true" indent="0" shrinkToFit="false"/>
      <protection locked="true" hidden="false"/>
    </xf>
    <xf numFmtId="164" fontId="70" fillId="0" borderId="27"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justify" vertical="top" textRotation="0" wrapText="true" indent="0" shrinkToFit="false"/>
      <protection locked="true" hidden="false"/>
    </xf>
    <xf numFmtId="166" fontId="45" fillId="0" borderId="26" xfId="60" applyFont="true" applyBorder="true" applyAlignment="true" applyProtection="false">
      <alignment horizontal="center" vertical="center" textRotation="0" wrapText="false" indent="0" shrinkToFit="false"/>
      <protection locked="true" hidden="false"/>
    </xf>
    <xf numFmtId="164" fontId="45" fillId="0" borderId="26" xfId="60" applyFont="true" applyBorder="true" applyAlignment="true" applyProtection="false">
      <alignment horizontal="justify" vertical="top" textRotation="0" wrapText="true" indent="0" shrinkToFit="false"/>
      <protection locked="true" hidden="false"/>
    </xf>
    <xf numFmtId="164" fontId="70" fillId="0" borderId="26" xfId="60" applyFont="true" applyBorder="true" applyAlignment="true" applyProtection="false">
      <alignment horizontal="justify" vertical="top" textRotation="0" wrapText="true" indent="0" shrinkToFit="false"/>
      <protection locked="true" hidden="false"/>
    </xf>
    <xf numFmtId="165" fontId="45" fillId="0" borderId="26" xfId="19" applyFont="true" applyBorder="true" applyAlignment="true" applyProtection="true">
      <alignment horizontal="center" vertical="center" textRotation="0" wrapText="false" indent="0" shrinkToFit="false"/>
      <protection locked="true" hidden="false"/>
    </xf>
    <xf numFmtId="164" fontId="70" fillId="0" borderId="28" xfId="60" applyFont="true" applyBorder="true" applyAlignment="true" applyProtection="false">
      <alignment horizontal="general" vertical="top" textRotation="0" wrapText="true" indent="0" shrinkToFit="false"/>
      <protection locked="true" hidden="false"/>
    </xf>
    <xf numFmtId="164" fontId="45" fillId="0" borderId="28" xfId="60" applyFont="true" applyBorder="true" applyAlignment="true" applyProtection="false">
      <alignment horizontal="general" vertical="top" textRotation="0" wrapText="true" indent="0" shrinkToFit="false"/>
      <protection locked="true" hidden="false"/>
    </xf>
    <xf numFmtId="178" fontId="45" fillId="0" borderId="26" xfId="60" applyFont="true" applyBorder="true" applyAlignment="true" applyProtection="false">
      <alignment horizontal="center" vertical="center" textRotation="0" wrapText="false" indent="0" shrinkToFit="false"/>
      <protection locked="true" hidden="false"/>
    </xf>
    <xf numFmtId="164" fontId="45" fillId="0" borderId="29" xfId="60" applyFont="true" applyBorder="true" applyAlignment="true" applyProtection="false">
      <alignment horizontal="general" vertical="top" textRotation="0" wrapText="true" indent="0" shrinkToFit="false"/>
      <protection locked="true" hidden="false"/>
    </xf>
    <xf numFmtId="164" fontId="45" fillId="0" borderId="27" xfId="60" applyFont="true" applyBorder="true" applyAlignment="true" applyProtection="false">
      <alignment horizontal="general" vertical="top" textRotation="0" wrapText="true" indent="0" shrinkToFit="false"/>
      <protection locked="true" hidden="false"/>
    </xf>
    <xf numFmtId="164" fontId="70" fillId="0" borderId="28" xfId="60" applyFont="true" applyBorder="true" applyAlignment="true" applyProtection="false">
      <alignment horizontal="left" vertical="center" textRotation="0" wrapText="true" indent="0" shrinkToFit="false"/>
      <protection locked="true" hidden="false"/>
    </xf>
    <xf numFmtId="164" fontId="70" fillId="0" borderId="28" xfId="60" applyFont="true" applyBorder="true" applyAlignment="true" applyProtection="false">
      <alignment horizontal="center" vertical="center" textRotation="0" wrapText="true" indent="0" shrinkToFit="false"/>
      <protection locked="true" hidden="false"/>
    </xf>
    <xf numFmtId="164" fontId="45" fillId="0" borderId="27" xfId="60" applyFont="true" applyBorder="true" applyAlignment="false" applyProtection="false">
      <alignment horizontal="general" vertical="bottom" textRotation="0" wrapText="false" indent="0" shrinkToFit="false"/>
      <protection locked="true" hidden="false"/>
    </xf>
    <xf numFmtId="179" fontId="70" fillId="0" borderId="0" xfId="60" applyFont="true" applyBorder="false" applyAlignment="true" applyProtection="false">
      <alignment horizontal="left" vertical="top" textRotation="0" wrapText="false" indent="0" shrinkToFit="false"/>
      <protection locked="true" hidden="false"/>
    </xf>
    <xf numFmtId="169" fontId="45" fillId="0" borderId="0" xfId="60" applyFont="true" applyBorder="false" applyAlignment="true" applyProtection="false">
      <alignment horizontal="left" vertical="top" textRotation="0" wrapText="true" indent="0" shrinkToFit="false"/>
      <protection locked="true" hidden="false"/>
    </xf>
    <xf numFmtId="169" fontId="45" fillId="0" borderId="0" xfId="60" applyFont="true" applyBorder="true" applyAlignment="true" applyProtection="false">
      <alignment horizontal="left" vertical="top" textRotation="0" wrapText="false" indent="0" shrinkToFit="false"/>
      <protection locked="true" hidden="false"/>
    </xf>
    <xf numFmtId="164" fontId="45"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34">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C00000"/>
      <rgbColor rgb="FF008080"/>
      <rgbColor rgb="FF0000FF"/>
      <rgbColor rgb="FF00CCFF"/>
      <rgbColor rgb="FFEBF1D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45991662"/>
        <c:axId val="76082844"/>
      </c:lineChart>
      <c:catAx>
        <c:axId val="45991662"/>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76082844"/>
        <c:crosses val="autoZero"/>
        <c:auto val="1"/>
        <c:lblAlgn val="ctr"/>
        <c:lblOffset val="100"/>
        <c:noMultiLvlLbl val="0"/>
      </c:catAx>
      <c:valAx>
        <c:axId val="7608284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45991662"/>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B1" colorId="64" zoomScale="80" zoomScaleNormal="100" zoomScalePageLayoutView="80" workbookViewId="0">
      <selection pane="topLeft" activeCell="C48" activeCellId="1" sqref="B72 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32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52</v>
      </c>
      <c r="B38" s="39" t="s">
        <v>53</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7.8" hidden="false" customHeight="false" outlineLevel="0" collapsed="false">
      <c r="A40" s="29" t="s">
        <v>54</v>
      </c>
      <c r="B40" s="39" t="s">
        <v>55</v>
      </c>
      <c r="C40" s="25" t="s">
        <v>56</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57</v>
      </c>
      <c r="B41" s="39" t="s">
        <v>58</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59</v>
      </c>
      <c r="B42" s="39" t="s">
        <v>60</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61</v>
      </c>
      <c r="B43" s="39" t="s">
        <v>62</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63</v>
      </c>
      <c r="B44" s="39" t="s">
        <v>64</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65</v>
      </c>
      <c r="B45" s="39" t="s">
        <v>66</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67</v>
      </c>
      <c r="B46" s="39" t="s">
        <v>68</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69</v>
      </c>
      <c r="B48" s="39" t="s">
        <v>70</v>
      </c>
      <c r="C48" s="41" t="n">
        <v>2.0900346</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71</v>
      </c>
      <c r="B49" s="39" t="s">
        <v>72</v>
      </c>
      <c r="C49" s="41" t="n">
        <v>1.7416955</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12" colorId="64" zoomScale="70" zoomScaleNormal="70" zoomScalePageLayoutView="70" workbookViewId="0">
      <selection pane="topLeft" activeCell="G28" activeCellId="1" sqref="B72 G28"/>
    </sheetView>
  </sheetViews>
  <sheetFormatPr defaultColWidth="9.1484375" defaultRowHeight="15.75" zeroHeight="false" outlineLevelRow="0" outlineLevelCol="0"/>
  <cols>
    <col collapsed="false" customWidth="false" hidden="false" outlineLevel="0" max="1" min="1" style="194" width="9.14"/>
    <col collapsed="false" customWidth="true" hidden="false" outlineLevel="0" max="2" min="2" style="194" width="57.86"/>
    <col collapsed="false" customWidth="true" hidden="false" outlineLevel="0" max="3" min="3" style="194" width="13"/>
    <col collapsed="false" customWidth="true" hidden="false" outlineLevel="0" max="4" min="4" style="194" width="17.86"/>
    <col collapsed="false" customWidth="true" hidden="false" outlineLevel="0" max="5" min="5" style="194" width="20.42"/>
    <col collapsed="false" customWidth="true" hidden="false" outlineLevel="0" max="6" min="6" style="194" width="16.29"/>
    <col collapsed="false" customWidth="true" hidden="false" outlineLevel="0" max="7" min="7" style="172" width="12.86"/>
    <col collapsed="false" customWidth="false" hidden="false" outlineLevel="0" max="16384" min="8" style="194" width="9.14"/>
  </cols>
  <sheetData>
    <row r="1" customFormat="false" ht="15.75" hidden="false" customHeight="false" outlineLevel="0" collapsed="false">
      <c r="A1" s="172"/>
      <c r="B1" s="172"/>
      <c r="C1" s="172"/>
      <c r="D1" s="172"/>
      <c r="E1" s="172"/>
      <c r="F1" s="172"/>
    </row>
    <row r="2" customFormat="false" ht="15.75" hidden="false" customHeight="false" outlineLevel="0" collapsed="false">
      <c r="A2" s="172"/>
      <c r="B2" s="172"/>
      <c r="C2" s="172"/>
      <c r="D2" s="172"/>
      <c r="E2" s="172"/>
      <c r="F2" s="172"/>
    </row>
    <row r="3" customFormat="false" ht="15.75" hidden="false" customHeight="false" outlineLevel="0" collapsed="false">
      <c r="A3" s="172"/>
      <c r="B3" s="172"/>
      <c r="C3" s="172"/>
      <c r="D3" s="172"/>
      <c r="E3" s="172"/>
      <c r="F3" s="172"/>
    </row>
    <row r="4" customFormat="false" ht="18.75" hidden="false" customHeight="true" outlineLevel="0" collapsed="false">
      <c r="A4" s="82" t="str">
        <f aca="false">'6.1. Паспорт сетевой график'!A5:L5</f>
        <v>Год раскрытия информации: 2025 год</v>
      </c>
      <c r="B4" s="82"/>
      <c r="C4" s="82"/>
      <c r="D4" s="82"/>
      <c r="E4" s="82"/>
      <c r="F4" s="82"/>
      <c r="G4" s="82"/>
    </row>
    <row r="5" customFormat="false" ht="18.75" hidden="false" customHeight="false" outlineLevel="0" collapsed="false">
      <c r="A5" s="173"/>
      <c r="B5" s="173"/>
      <c r="C5" s="173"/>
      <c r="D5" s="173"/>
      <c r="E5" s="173"/>
      <c r="F5" s="173"/>
      <c r="G5" s="173"/>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tr">
        <f aca="false">'6.1. Паспорт сетевой график'!A9:L9</f>
        <v>Акционерное общество "Южные электрические сети Камчатки"</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J_525-ОНТМ-28</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4"/>
      <c r="B13" s="84"/>
      <c r="C13" s="84"/>
      <c r="D13" s="84"/>
      <c r="E13" s="84"/>
      <c r="F13" s="84"/>
      <c r="G13" s="84"/>
    </row>
    <row r="14" customFormat="false" ht="89.25" hidden="false" customHeight="true" outlineLevel="0" collapsed="false">
      <c r="A14" s="13" t="str">
        <f aca="false">'1. паспорт местоположение'!A15:C15</f>
        <v>Приобретение вертикально-сверлильного станка 1 шт.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5"/>
      <c r="B16" s="195"/>
      <c r="C16" s="195"/>
      <c r="D16" s="195"/>
      <c r="E16" s="195"/>
      <c r="F16" s="195"/>
      <c r="G16" s="195"/>
    </row>
    <row r="17" customFormat="false" ht="15.75" hidden="false" customHeight="false" outlineLevel="0" collapsed="false">
      <c r="A17" s="172"/>
    </row>
    <row r="18" customFormat="false" ht="15.75" hidden="false" customHeight="false" outlineLevel="0" collapsed="false">
      <c r="A18" s="196" t="s">
        <v>378</v>
      </c>
      <c r="B18" s="196"/>
      <c r="C18" s="196"/>
      <c r="D18" s="196"/>
      <c r="E18" s="196"/>
      <c r="F18" s="196"/>
      <c r="G18" s="196"/>
    </row>
    <row r="19" customFormat="false" ht="15.75" hidden="false" customHeight="false" outlineLevel="0" collapsed="false">
      <c r="A19" s="172"/>
      <c r="B19" s="172"/>
      <c r="C19" s="172"/>
      <c r="D19" s="172"/>
      <c r="E19" s="172"/>
      <c r="F19" s="172"/>
    </row>
    <row r="20" customFormat="false" ht="33" hidden="false" customHeight="true" outlineLevel="0" collapsed="false">
      <c r="A20" s="178" t="s">
        <v>379</v>
      </c>
      <c r="B20" s="178" t="s">
        <v>380</v>
      </c>
      <c r="C20" s="178" t="s">
        <v>381</v>
      </c>
      <c r="D20" s="178"/>
      <c r="E20" s="197" t="s">
        <v>382</v>
      </c>
      <c r="F20" s="178" t="s">
        <v>383</v>
      </c>
      <c r="G20" s="178" t="s">
        <v>383</v>
      </c>
      <c r="H20" s="198"/>
      <c r="I20" s="198"/>
      <c r="J20" s="198"/>
    </row>
    <row r="21" customFormat="false" ht="70.5" hidden="false" customHeight="true" outlineLevel="0" collapsed="false">
      <c r="A21" s="178"/>
      <c r="B21" s="178"/>
      <c r="C21" s="178"/>
      <c r="D21" s="178"/>
      <c r="E21" s="197"/>
      <c r="F21" s="178"/>
      <c r="G21" s="178"/>
    </row>
    <row r="22" customFormat="false" ht="63" hidden="false" customHeight="false" outlineLevel="0" collapsed="false">
      <c r="A22" s="178"/>
      <c r="B22" s="178"/>
      <c r="C22" s="199" t="s">
        <v>318</v>
      </c>
      <c r="D22" s="199" t="s">
        <v>384</v>
      </c>
      <c r="E22" s="200" t="s">
        <v>385</v>
      </c>
      <c r="F22" s="178"/>
      <c r="G22" s="178"/>
    </row>
    <row r="23" customFormat="false" ht="19.5" hidden="false" customHeight="true" outlineLevel="0" collapsed="false">
      <c r="A23" s="178" t="n">
        <v>1</v>
      </c>
      <c r="B23" s="178" t="n">
        <v>2</v>
      </c>
      <c r="C23" s="178" t="n">
        <v>3</v>
      </c>
      <c r="D23" s="178" t="n">
        <v>4</v>
      </c>
      <c r="E23" s="178" t="n">
        <v>5</v>
      </c>
      <c r="F23" s="178" t="n">
        <v>6</v>
      </c>
      <c r="G23" s="178" t="n">
        <v>7</v>
      </c>
    </row>
    <row r="24" customFormat="false" ht="47.25" hidden="false" customHeight="true" outlineLevel="0" collapsed="false">
      <c r="A24" s="201" t="n">
        <v>1</v>
      </c>
      <c r="B24" s="202" t="s">
        <v>386</v>
      </c>
      <c r="C24" s="203" t="n">
        <v>1.13791592</v>
      </c>
      <c r="D24" s="203" t="n">
        <f aca="false">SUM(D25:D29)</f>
        <v>2.0900346</v>
      </c>
      <c r="E24" s="203" t="n">
        <f aca="false">SUM(E25:E29)</f>
        <v>2.0900346</v>
      </c>
      <c r="F24" s="203" t="n">
        <v>2.0900346</v>
      </c>
      <c r="G24" s="203" t="n">
        <f aca="false">SUM(G25:G29)</f>
        <v>2.0900346</v>
      </c>
    </row>
    <row r="25" customFormat="false" ht="24" hidden="false" customHeight="true" outlineLevel="0" collapsed="false">
      <c r="A25" s="204" t="s">
        <v>387</v>
      </c>
      <c r="B25" s="205" t="s">
        <v>388</v>
      </c>
      <c r="C25" s="203" t="n">
        <v>0</v>
      </c>
      <c r="D25" s="203" t="n">
        <v>0</v>
      </c>
      <c r="E25" s="203" t="n">
        <v>0</v>
      </c>
      <c r="F25" s="203" t="n">
        <v>0</v>
      </c>
      <c r="G25" s="203" t="n">
        <v>0</v>
      </c>
    </row>
    <row r="26" customFormat="false" ht="15.75" hidden="false" customHeight="false" outlineLevel="0" collapsed="false">
      <c r="A26" s="204" t="s">
        <v>389</v>
      </c>
      <c r="B26" s="205" t="s">
        <v>390</v>
      </c>
      <c r="C26" s="203" t="n">
        <v>0</v>
      </c>
      <c r="D26" s="203" t="n">
        <v>0</v>
      </c>
      <c r="E26" s="203" t="n">
        <v>0</v>
      </c>
      <c r="F26" s="203" t="n">
        <v>0</v>
      </c>
      <c r="G26" s="203" t="n">
        <v>0</v>
      </c>
    </row>
    <row r="27" customFormat="false" ht="26.85" hidden="false" customHeight="false" outlineLevel="0" collapsed="false">
      <c r="A27" s="204" t="s">
        <v>391</v>
      </c>
      <c r="B27" s="205" t="s">
        <v>392</v>
      </c>
      <c r="C27" s="206" t="n">
        <v>1.13791592</v>
      </c>
      <c r="D27" s="206" t="n">
        <v>2.0900346</v>
      </c>
      <c r="E27" s="206" t="n">
        <f aca="false">D27</f>
        <v>2.0900346</v>
      </c>
      <c r="F27" s="203" t="n">
        <v>2.0900346</v>
      </c>
      <c r="G27" s="203" t="n">
        <v>2.0900346</v>
      </c>
    </row>
    <row r="28" customFormat="false" ht="15.75" hidden="false" customHeight="false" outlineLevel="0" collapsed="false">
      <c r="A28" s="204" t="s">
        <v>393</v>
      </c>
      <c r="B28" s="205" t="s">
        <v>394</v>
      </c>
      <c r="C28" s="203" t="n">
        <v>0</v>
      </c>
      <c r="D28" s="203" t="n">
        <v>0</v>
      </c>
      <c r="E28" s="203" t="n">
        <v>0</v>
      </c>
      <c r="F28" s="203" t="n">
        <v>0</v>
      </c>
      <c r="G28" s="203" t="n">
        <v>0</v>
      </c>
    </row>
    <row r="29" customFormat="false" ht="15.75" hidden="false" customHeight="false" outlineLevel="0" collapsed="false">
      <c r="A29" s="204" t="s">
        <v>395</v>
      </c>
      <c r="B29" s="207" t="s">
        <v>396</v>
      </c>
      <c r="C29" s="203" t="n">
        <v>0</v>
      </c>
      <c r="D29" s="203" t="n">
        <v>0</v>
      </c>
      <c r="E29" s="203" t="n">
        <v>0</v>
      </c>
      <c r="F29" s="203" t="n">
        <v>0</v>
      </c>
      <c r="G29" s="203" t="n">
        <v>0</v>
      </c>
    </row>
    <row r="30" customFormat="false" ht="38.35" hidden="false" customHeight="false" outlineLevel="0" collapsed="false">
      <c r="A30" s="201" t="s">
        <v>18</v>
      </c>
      <c r="B30" s="202" t="s">
        <v>397</v>
      </c>
      <c r="C30" s="203" t="n">
        <v>0.94826327</v>
      </c>
      <c r="D30" s="203" t="n">
        <v>1.7416955</v>
      </c>
      <c r="E30" s="203" t="n">
        <v>1.7416955</v>
      </c>
      <c r="F30" s="203" t="n">
        <v>1.7416955</v>
      </c>
      <c r="G30" s="203" t="n">
        <f aca="false">SUM(G31:G34)</f>
        <v>1.7416955</v>
      </c>
    </row>
    <row r="31" customFormat="false" ht="15.75" hidden="false" customHeight="false" outlineLevel="0" collapsed="false">
      <c r="A31" s="201" t="s">
        <v>398</v>
      </c>
      <c r="B31" s="205" t="s">
        <v>399</v>
      </c>
      <c r="C31" s="203" t="n">
        <v>0</v>
      </c>
      <c r="D31" s="203" t="n">
        <v>0</v>
      </c>
      <c r="E31" s="203" t="n">
        <v>0</v>
      </c>
      <c r="F31" s="203" t="n">
        <v>0</v>
      </c>
      <c r="G31" s="203" t="n">
        <v>0</v>
      </c>
    </row>
    <row r="32" customFormat="false" ht="25.55" hidden="false" customHeight="false" outlineLevel="0" collapsed="false">
      <c r="A32" s="201" t="s">
        <v>400</v>
      </c>
      <c r="B32" s="205" t="s">
        <v>401</v>
      </c>
      <c r="C32" s="203" t="n">
        <v>0</v>
      </c>
      <c r="D32" s="203" t="n">
        <v>0</v>
      </c>
      <c r="E32" s="203" t="n">
        <v>0</v>
      </c>
      <c r="F32" s="203" t="n">
        <v>0</v>
      </c>
      <c r="G32" s="203" t="n">
        <v>0</v>
      </c>
    </row>
    <row r="33" customFormat="false" ht="15.75" hidden="false" customHeight="false" outlineLevel="0" collapsed="false">
      <c r="A33" s="201" t="s">
        <v>402</v>
      </c>
      <c r="B33" s="205" t="s">
        <v>403</v>
      </c>
      <c r="C33" s="203" t="n">
        <v>0.94826327</v>
      </c>
      <c r="D33" s="203" t="n">
        <v>1.7416955</v>
      </c>
      <c r="E33" s="206" t="n">
        <f aca="false">D33</f>
        <v>1.7416955</v>
      </c>
      <c r="F33" s="203" t="n">
        <v>1.7416955</v>
      </c>
      <c r="G33" s="203" t="n">
        <v>1.7416955</v>
      </c>
    </row>
    <row r="34" customFormat="false" ht="15.75" hidden="false" customHeight="false" outlineLevel="0" collapsed="false">
      <c r="A34" s="201" t="s">
        <v>404</v>
      </c>
      <c r="B34" s="205" t="s">
        <v>405</v>
      </c>
      <c r="C34" s="203" t="n">
        <v>0</v>
      </c>
      <c r="D34" s="203" t="n">
        <v>0</v>
      </c>
      <c r="E34" s="203" t="n">
        <v>0</v>
      </c>
      <c r="F34" s="203" t="n">
        <v>0</v>
      </c>
      <c r="G34" s="203" t="n">
        <v>0</v>
      </c>
    </row>
    <row r="35" customFormat="false" ht="25.55" hidden="false" customHeight="false" outlineLevel="0" collapsed="false">
      <c r="A35" s="201" t="s">
        <v>21</v>
      </c>
      <c r="B35" s="202" t="s">
        <v>406</v>
      </c>
      <c r="C35" s="203" t="s">
        <v>23</v>
      </c>
      <c r="D35" s="203" t="s">
        <v>23</v>
      </c>
      <c r="E35" s="203" t="s">
        <v>23</v>
      </c>
      <c r="F35" s="203" t="s">
        <v>23</v>
      </c>
      <c r="G35" s="203" t="s">
        <v>23</v>
      </c>
    </row>
    <row r="36" customFormat="false" ht="25.55" hidden="false" customHeight="false" outlineLevel="0" collapsed="false">
      <c r="A36" s="204" t="s">
        <v>407</v>
      </c>
      <c r="B36" s="208" t="s">
        <v>408</v>
      </c>
      <c r="C36" s="203" t="n">
        <v>0</v>
      </c>
      <c r="D36" s="203" t="n">
        <v>0</v>
      </c>
      <c r="E36" s="203" t="n">
        <v>0</v>
      </c>
      <c r="F36" s="203" t="n">
        <v>0</v>
      </c>
      <c r="G36" s="203" t="n">
        <v>0</v>
      </c>
    </row>
    <row r="37" customFormat="false" ht="15.75" hidden="false" customHeight="false" outlineLevel="0" collapsed="false">
      <c r="A37" s="204" t="s">
        <v>409</v>
      </c>
      <c r="B37" s="208" t="s">
        <v>410</v>
      </c>
      <c r="C37" s="203" t="n">
        <v>0</v>
      </c>
      <c r="D37" s="203" t="n">
        <v>0</v>
      </c>
      <c r="E37" s="203" t="n">
        <v>0</v>
      </c>
      <c r="F37" s="203" t="n">
        <v>0</v>
      </c>
      <c r="G37" s="203" t="n">
        <v>0</v>
      </c>
    </row>
    <row r="38" customFormat="false" ht="15.75" hidden="false" customHeight="false" outlineLevel="0" collapsed="false">
      <c r="A38" s="204" t="s">
        <v>411</v>
      </c>
      <c r="B38" s="208" t="s">
        <v>412</v>
      </c>
      <c r="C38" s="203" t="n">
        <v>0</v>
      </c>
      <c r="D38" s="203" t="n">
        <v>0</v>
      </c>
      <c r="E38" s="203" t="n">
        <v>0</v>
      </c>
      <c r="F38" s="203" t="n">
        <v>0</v>
      </c>
      <c r="G38" s="203" t="n">
        <v>0</v>
      </c>
    </row>
    <row r="39" customFormat="false" ht="25.55" hidden="false" customHeight="false" outlineLevel="0" collapsed="false">
      <c r="A39" s="204" t="s">
        <v>413</v>
      </c>
      <c r="B39" s="205" t="s">
        <v>414</v>
      </c>
      <c r="C39" s="203" t="n">
        <v>0</v>
      </c>
      <c r="D39" s="203" t="n">
        <v>0</v>
      </c>
      <c r="E39" s="203" t="n">
        <v>0</v>
      </c>
      <c r="F39" s="203" t="n">
        <v>0</v>
      </c>
      <c r="G39" s="203" t="n">
        <v>0</v>
      </c>
    </row>
    <row r="40" customFormat="false" ht="25.55" hidden="false" customHeight="false" outlineLevel="0" collapsed="false">
      <c r="A40" s="204" t="s">
        <v>415</v>
      </c>
      <c r="B40" s="205" t="s">
        <v>416</v>
      </c>
      <c r="C40" s="203" t="n">
        <v>0</v>
      </c>
      <c r="D40" s="203" t="n">
        <v>0</v>
      </c>
      <c r="E40" s="203" t="n">
        <v>0</v>
      </c>
      <c r="F40" s="203" t="n">
        <v>0</v>
      </c>
      <c r="G40" s="203" t="n">
        <v>0</v>
      </c>
    </row>
    <row r="41" customFormat="false" ht="15.75" hidden="false" customHeight="false" outlineLevel="0" collapsed="false">
      <c r="A41" s="204" t="s">
        <v>417</v>
      </c>
      <c r="B41" s="205" t="s">
        <v>418</v>
      </c>
      <c r="C41" s="203" t="n">
        <v>0</v>
      </c>
      <c r="D41" s="203" t="n">
        <v>0</v>
      </c>
      <c r="E41" s="203" t="n">
        <v>0</v>
      </c>
      <c r="F41" s="203" t="n">
        <v>0</v>
      </c>
      <c r="G41" s="203" t="n">
        <v>0</v>
      </c>
    </row>
    <row r="42" customFormat="false" ht="15.75" hidden="false" customHeight="false" outlineLevel="0" collapsed="false">
      <c r="A42" s="204" t="s">
        <v>419</v>
      </c>
      <c r="B42" s="205" t="s">
        <v>420</v>
      </c>
      <c r="C42" s="203" t="n">
        <v>0</v>
      </c>
      <c r="D42" s="203" t="n">
        <v>0</v>
      </c>
      <c r="E42" s="203" t="n">
        <v>0</v>
      </c>
      <c r="F42" s="203" t="n">
        <v>0</v>
      </c>
      <c r="G42" s="203" t="n">
        <v>0</v>
      </c>
    </row>
    <row r="43" customFormat="false" ht="15.75" hidden="false" customHeight="false" outlineLevel="0" collapsed="false">
      <c r="A43" s="204" t="s">
        <v>421</v>
      </c>
      <c r="B43" s="205" t="s">
        <v>422</v>
      </c>
      <c r="C43" s="203" t="n">
        <v>0</v>
      </c>
      <c r="D43" s="203" t="n">
        <v>0</v>
      </c>
      <c r="E43" s="203" t="n">
        <v>0</v>
      </c>
      <c r="F43" s="203" t="n">
        <v>0</v>
      </c>
      <c r="G43" s="203" t="n">
        <v>0</v>
      </c>
    </row>
    <row r="44" customFormat="false" ht="15.75" hidden="false" customHeight="false" outlineLevel="0" collapsed="false">
      <c r="A44" s="204" t="s">
        <v>423</v>
      </c>
      <c r="B44" s="205" t="s">
        <v>424</v>
      </c>
      <c r="C44" s="203" t="n">
        <v>0</v>
      </c>
      <c r="D44" s="203" t="n">
        <v>0</v>
      </c>
      <c r="E44" s="203" t="n">
        <v>0</v>
      </c>
      <c r="F44" s="203" t="n">
        <v>0</v>
      </c>
      <c r="G44" s="203" t="n">
        <v>0</v>
      </c>
    </row>
    <row r="45" customFormat="false" ht="15.75" hidden="false" customHeight="false" outlineLevel="0" collapsed="false">
      <c r="A45" s="204" t="s">
        <v>425</v>
      </c>
      <c r="B45" s="208" t="s">
        <v>426</v>
      </c>
      <c r="C45" s="203" t="n">
        <v>0</v>
      </c>
      <c r="D45" s="203" t="n">
        <v>0</v>
      </c>
      <c r="E45" s="203" t="n">
        <v>0</v>
      </c>
      <c r="F45" s="203" t="n">
        <v>0</v>
      </c>
      <c r="G45" s="203" t="n">
        <v>0</v>
      </c>
    </row>
    <row r="46" customFormat="false" ht="15.75" hidden="false" customHeight="false" outlineLevel="0" collapsed="false">
      <c r="A46" s="201" t="s">
        <v>24</v>
      </c>
      <c r="B46" s="202" t="s">
        <v>427</v>
      </c>
      <c r="C46" s="203" t="s">
        <v>23</v>
      </c>
      <c r="D46" s="203" t="s">
        <v>23</v>
      </c>
      <c r="E46" s="203" t="s">
        <v>23</v>
      </c>
      <c r="F46" s="203" t="s">
        <v>23</v>
      </c>
      <c r="G46" s="203" t="s">
        <v>23</v>
      </c>
    </row>
    <row r="47" customFormat="false" ht="15.75" hidden="false" customHeight="false" outlineLevel="0" collapsed="false">
      <c r="A47" s="204" t="s">
        <v>428</v>
      </c>
      <c r="B47" s="205" t="s">
        <v>429</v>
      </c>
      <c r="C47" s="203" t="n">
        <v>0</v>
      </c>
      <c r="D47" s="203" t="n">
        <v>0</v>
      </c>
      <c r="E47" s="203" t="n">
        <v>0</v>
      </c>
      <c r="F47" s="203" t="n">
        <v>0</v>
      </c>
      <c r="G47" s="203" t="n">
        <v>0</v>
      </c>
    </row>
    <row r="48" customFormat="false" ht="15.75" hidden="false" customHeight="false" outlineLevel="0" collapsed="false">
      <c r="A48" s="204" t="s">
        <v>430</v>
      </c>
      <c r="B48" s="205" t="s">
        <v>410</v>
      </c>
      <c r="C48" s="203" t="n">
        <v>0</v>
      </c>
      <c r="D48" s="203" t="n">
        <v>0</v>
      </c>
      <c r="E48" s="203" t="n">
        <v>0</v>
      </c>
      <c r="F48" s="203" t="n">
        <v>0</v>
      </c>
      <c r="G48" s="203" t="n">
        <v>0</v>
      </c>
    </row>
    <row r="49" customFormat="false" ht="15.75" hidden="false" customHeight="false" outlineLevel="0" collapsed="false">
      <c r="A49" s="204" t="s">
        <v>431</v>
      </c>
      <c r="B49" s="205" t="s">
        <v>412</v>
      </c>
      <c r="C49" s="203" t="n">
        <v>0</v>
      </c>
      <c r="D49" s="203" t="n">
        <v>0</v>
      </c>
      <c r="E49" s="203" t="n">
        <v>0</v>
      </c>
      <c r="F49" s="203" t="n">
        <v>0</v>
      </c>
      <c r="G49" s="203" t="n">
        <v>0</v>
      </c>
    </row>
    <row r="50" customFormat="false" ht="25.55" hidden="false" customHeight="false" outlineLevel="0" collapsed="false">
      <c r="A50" s="204" t="s">
        <v>432</v>
      </c>
      <c r="B50" s="205" t="s">
        <v>414</v>
      </c>
      <c r="C50" s="203" t="n">
        <v>0</v>
      </c>
      <c r="D50" s="203" t="n">
        <v>0</v>
      </c>
      <c r="E50" s="203" t="n">
        <v>0</v>
      </c>
      <c r="F50" s="203" t="n">
        <v>0</v>
      </c>
      <c r="G50" s="203" t="n">
        <v>0</v>
      </c>
    </row>
    <row r="51" customFormat="false" ht="25.55" hidden="false" customHeight="false" outlineLevel="0" collapsed="false">
      <c r="A51" s="204" t="s">
        <v>433</v>
      </c>
      <c r="B51" s="205" t="s">
        <v>416</v>
      </c>
      <c r="C51" s="203" t="n">
        <v>0</v>
      </c>
      <c r="D51" s="203" t="n">
        <v>0</v>
      </c>
      <c r="E51" s="203" t="n">
        <v>0</v>
      </c>
      <c r="F51" s="203" t="n">
        <v>0</v>
      </c>
      <c r="G51" s="203" t="n">
        <v>0</v>
      </c>
    </row>
    <row r="52" customFormat="false" ht="15.75" hidden="false" customHeight="false" outlineLevel="0" collapsed="false">
      <c r="A52" s="204" t="s">
        <v>434</v>
      </c>
      <c r="B52" s="205" t="s">
        <v>418</v>
      </c>
      <c r="C52" s="203" t="n">
        <v>0</v>
      </c>
      <c r="D52" s="203" t="n">
        <v>0</v>
      </c>
      <c r="E52" s="203" t="n">
        <v>0</v>
      </c>
      <c r="F52" s="203" t="n">
        <v>0</v>
      </c>
      <c r="G52" s="203" t="n">
        <v>0</v>
      </c>
    </row>
    <row r="53" customFormat="false" ht="15.75" hidden="false" customHeight="false" outlineLevel="0" collapsed="false">
      <c r="A53" s="204" t="s">
        <v>435</v>
      </c>
      <c r="B53" s="205" t="s">
        <v>420</v>
      </c>
      <c r="C53" s="203" t="n">
        <v>1</v>
      </c>
      <c r="D53" s="203" t="n">
        <v>1</v>
      </c>
      <c r="E53" s="203" t="n">
        <v>1</v>
      </c>
      <c r="F53" s="203" t="n">
        <v>0</v>
      </c>
      <c r="G53" s="203" t="n">
        <v>0</v>
      </c>
    </row>
    <row r="54" customFormat="false" ht="15.75" hidden="false" customHeight="false" outlineLevel="0" collapsed="false">
      <c r="A54" s="204" t="s">
        <v>436</v>
      </c>
      <c r="B54" s="205" t="s">
        <v>422</v>
      </c>
      <c r="C54" s="203" t="n">
        <v>0</v>
      </c>
      <c r="D54" s="203" t="n">
        <v>0</v>
      </c>
      <c r="E54" s="203" t="n">
        <v>0</v>
      </c>
      <c r="F54" s="203" t="n">
        <v>0</v>
      </c>
      <c r="G54" s="203" t="n">
        <v>0</v>
      </c>
    </row>
    <row r="55" customFormat="false" ht="15.75" hidden="false" customHeight="false" outlineLevel="0" collapsed="false">
      <c r="A55" s="204" t="s">
        <v>437</v>
      </c>
      <c r="B55" s="205" t="s">
        <v>424</v>
      </c>
      <c r="C55" s="203" t="n">
        <v>0</v>
      </c>
      <c r="D55" s="203" t="n">
        <v>0</v>
      </c>
      <c r="E55" s="203" t="n">
        <v>0</v>
      </c>
      <c r="F55" s="203" t="n">
        <v>0</v>
      </c>
      <c r="G55" s="203" t="n">
        <v>0</v>
      </c>
    </row>
    <row r="56" customFormat="false" ht="15.75" hidden="false" customHeight="false" outlineLevel="0" collapsed="false">
      <c r="A56" s="204" t="s">
        <v>438</v>
      </c>
      <c r="B56" s="208" t="s">
        <v>426</v>
      </c>
      <c r="C56" s="203" t="n">
        <v>0</v>
      </c>
      <c r="D56" s="203" t="n">
        <v>0</v>
      </c>
      <c r="E56" s="203" t="n">
        <v>0</v>
      </c>
      <c r="F56" s="203" t="n">
        <v>0</v>
      </c>
      <c r="G56" s="203" t="n">
        <v>0</v>
      </c>
    </row>
    <row r="57" customFormat="false" ht="35.25" hidden="false" customHeight="true" outlineLevel="0" collapsed="false">
      <c r="A57" s="201" t="s">
        <v>27</v>
      </c>
      <c r="B57" s="202" t="s">
        <v>439</v>
      </c>
      <c r="C57" s="203" t="s">
        <v>23</v>
      </c>
      <c r="D57" s="203" t="s">
        <v>23</v>
      </c>
      <c r="E57" s="203" t="s">
        <v>23</v>
      </c>
      <c r="F57" s="203" t="s">
        <v>23</v>
      </c>
      <c r="G57" s="203" t="s">
        <v>23</v>
      </c>
    </row>
    <row r="58" customFormat="false" ht="15.75" hidden="false" customHeight="false" outlineLevel="0" collapsed="false">
      <c r="A58" s="204" t="s">
        <v>440</v>
      </c>
      <c r="B58" s="205" t="s">
        <v>441</v>
      </c>
      <c r="C58" s="209" t="n">
        <v>0.94826327</v>
      </c>
      <c r="D58" s="209" t="n">
        <f aca="false">D30</f>
        <v>1.7416955</v>
      </c>
      <c r="E58" s="209" t="n">
        <f aca="false">D58</f>
        <v>1.7416955</v>
      </c>
      <c r="F58" s="203" t="n">
        <v>1.7416955</v>
      </c>
      <c r="G58" s="203" t="n">
        <v>1.7416955</v>
      </c>
    </row>
    <row r="59" customFormat="false" ht="15.75" hidden="false" customHeight="false" outlineLevel="0" collapsed="false">
      <c r="A59" s="204" t="s">
        <v>442</v>
      </c>
      <c r="B59" s="205" t="s">
        <v>443</v>
      </c>
      <c r="C59" s="203" t="n">
        <v>0</v>
      </c>
      <c r="D59" s="203" t="n">
        <v>0</v>
      </c>
      <c r="E59" s="203" t="n">
        <v>0</v>
      </c>
      <c r="F59" s="203" t="n">
        <v>0</v>
      </c>
      <c r="G59" s="203" t="n">
        <v>0</v>
      </c>
    </row>
    <row r="60" customFormat="false" ht="15.75" hidden="false" customHeight="false" outlineLevel="0" collapsed="false">
      <c r="A60" s="204" t="s">
        <v>444</v>
      </c>
      <c r="B60" s="208" t="s">
        <v>445</v>
      </c>
      <c r="C60" s="203" t="n">
        <v>0</v>
      </c>
      <c r="D60" s="203" t="n">
        <v>0</v>
      </c>
      <c r="E60" s="203" t="n">
        <v>0</v>
      </c>
      <c r="F60" s="203" t="n">
        <v>0</v>
      </c>
      <c r="G60" s="203" t="n">
        <v>0</v>
      </c>
    </row>
    <row r="61" customFormat="false" ht="15.75" hidden="false" customHeight="false" outlineLevel="0" collapsed="false">
      <c r="A61" s="204" t="s">
        <v>446</v>
      </c>
      <c r="B61" s="208" t="s">
        <v>447</v>
      </c>
      <c r="C61" s="203" t="n">
        <v>0</v>
      </c>
      <c r="D61" s="203" t="n">
        <v>0</v>
      </c>
      <c r="E61" s="203" t="n">
        <v>0</v>
      </c>
      <c r="F61" s="203" t="n">
        <v>0</v>
      </c>
      <c r="G61" s="203" t="n">
        <v>0</v>
      </c>
    </row>
    <row r="62" customFormat="false" ht="15.75" hidden="false" customHeight="false" outlineLevel="0" collapsed="false">
      <c r="A62" s="204" t="s">
        <v>448</v>
      </c>
      <c r="B62" s="208" t="s">
        <v>449</v>
      </c>
      <c r="C62" s="203" t="n">
        <v>0</v>
      </c>
      <c r="D62" s="203" t="n">
        <v>0</v>
      </c>
      <c r="E62" s="203" t="n">
        <v>0</v>
      </c>
      <c r="F62" s="203" t="n">
        <v>0</v>
      </c>
      <c r="G62" s="203" t="n">
        <v>0</v>
      </c>
    </row>
    <row r="63" customFormat="false" ht="15.75" hidden="false" customHeight="false" outlineLevel="0" collapsed="false">
      <c r="A63" s="204" t="s">
        <v>450</v>
      </c>
      <c r="B63" s="205" t="s">
        <v>451</v>
      </c>
      <c r="C63" s="203" t="n">
        <v>1</v>
      </c>
      <c r="D63" s="203" t="n">
        <v>1</v>
      </c>
      <c r="E63" s="203" t="n">
        <v>1</v>
      </c>
      <c r="F63" s="203" t="n">
        <v>1</v>
      </c>
      <c r="G63" s="203" t="n">
        <v>1</v>
      </c>
    </row>
    <row r="64" customFormat="false" ht="15.75" hidden="false" customHeight="false" outlineLevel="0" collapsed="false">
      <c r="A64" s="204" t="s">
        <v>452</v>
      </c>
      <c r="B64" s="205" t="s">
        <v>453</v>
      </c>
      <c r="C64" s="203" t="n">
        <v>0</v>
      </c>
      <c r="D64" s="203" t="n">
        <v>0</v>
      </c>
      <c r="E64" s="203" t="n">
        <v>0</v>
      </c>
      <c r="F64" s="203" t="n">
        <v>0</v>
      </c>
      <c r="G64" s="203" t="n">
        <v>0</v>
      </c>
    </row>
    <row r="65" customFormat="false" ht="15.75" hidden="false" customHeight="false" outlineLevel="0" collapsed="false">
      <c r="A65" s="204" t="s">
        <v>454</v>
      </c>
      <c r="B65" s="205" t="s">
        <v>455</v>
      </c>
      <c r="C65" s="203" t="n">
        <v>0</v>
      </c>
      <c r="D65" s="203" t="n">
        <v>0</v>
      </c>
      <c r="E65" s="203" t="n">
        <v>0</v>
      </c>
      <c r="F65" s="203" t="n">
        <v>0</v>
      </c>
      <c r="G65" s="203" t="n">
        <v>0</v>
      </c>
    </row>
    <row r="66" customFormat="false" ht="15.75" hidden="false" customHeight="false" outlineLevel="0" collapsed="false">
      <c r="A66" s="204" t="s">
        <v>456</v>
      </c>
      <c r="B66" s="208" t="s">
        <v>457</v>
      </c>
      <c r="C66" s="203" t="n">
        <v>0</v>
      </c>
      <c r="D66" s="203" t="n">
        <v>0</v>
      </c>
      <c r="E66" s="203" t="n">
        <v>0</v>
      </c>
      <c r="F66" s="203" t="n">
        <v>0</v>
      </c>
      <c r="G66" s="203" t="n">
        <v>0</v>
      </c>
    </row>
    <row r="67" customFormat="false" ht="36.75" hidden="false" customHeight="true" outlineLevel="0" collapsed="false">
      <c r="A67" s="201" t="s">
        <v>30</v>
      </c>
      <c r="B67" s="210" t="s">
        <v>458</v>
      </c>
      <c r="C67" s="203" t="n">
        <v>0</v>
      </c>
      <c r="D67" s="203" t="n">
        <v>0</v>
      </c>
      <c r="E67" s="203" t="n">
        <v>0</v>
      </c>
      <c r="F67" s="203" t="n">
        <v>0</v>
      </c>
      <c r="G67" s="203" t="n">
        <v>0</v>
      </c>
    </row>
    <row r="68" customFormat="false" ht="15.75" hidden="false" customHeight="false" outlineLevel="0" collapsed="false">
      <c r="A68" s="201" t="s">
        <v>33</v>
      </c>
      <c r="B68" s="202" t="s">
        <v>459</v>
      </c>
      <c r="C68" s="203" t="s">
        <v>23</v>
      </c>
      <c r="D68" s="203" t="s">
        <v>23</v>
      </c>
      <c r="E68" s="203" t="s">
        <v>23</v>
      </c>
      <c r="F68" s="203" t="s">
        <v>23</v>
      </c>
      <c r="G68" s="203" t="s">
        <v>23</v>
      </c>
    </row>
    <row r="69" customFormat="false" ht="15.75" hidden="false" customHeight="false" outlineLevel="0" collapsed="false">
      <c r="A69" s="204" t="s">
        <v>460</v>
      </c>
      <c r="B69" s="211" t="s">
        <v>429</v>
      </c>
      <c r="C69" s="203" t="n">
        <v>0</v>
      </c>
      <c r="D69" s="203" t="n">
        <v>0</v>
      </c>
      <c r="E69" s="203" t="n">
        <v>0</v>
      </c>
      <c r="F69" s="203" t="n">
        <v>0</v>
      </c>
      <c r="G69" s="203" t="n">
        <v>0</v>
      </c>
    </row>
    <row r="70" customFormat="false" ht="15.75" hidden="false" customHeight="false" outlineLevel="0" collapsed="false">
      <c r="A70" s="204" t="s">
        <v>461</v>
      </c>
      <c r="B70" s="211" t="s">
        <v>410</v>
      </c>
      <c r="C70" s="203" t="n">
        <v>0</v>
      </c>
      <c r="D70" s="203" t="n">
        <v>0</v>
      </c>
      <c r="E70" s="203" t="n">
        <v>0</v>
      </c>
      <c r="F70" s="203" t="n">
        <v>0</v>
      </c>
      <c r="G70" s="203" t="n">
        <v>0</v>
      </c>
    </row>
    <row r="71" customFormat="false" ht="15.75" hidden="false" customHeight="false" outlineLevel="0" collapsed="false">
      <c r="A71" s="204" t="s">
        <v>462</v>
      </c>
      <c r="B71" s="211" t="s">
        <v>412</v>
      </c>
      <c r="C71" s="203" t="n">
        <v>0</v>
      </c>
      <c r="D71" s="203" t="n">
        <v>0</v>
      </c>
      <c r="E71" s="203" t="n">
        <v>0</v>
      </c>
      <c r="F71" s="203" t="n">
        <v>0</v>
      </c>
      <c r="G71" s="203" t="n">
        <v>0</v>
      </c>
    </row>
    <row r="72" customFormat="false" ht="15.75" hidden="false" customHeight="false" outlineLevel="0" collapsed="false">
      <c r="A72" s="204" t="s">
        <v>463</v>
      </c>
      <c r="B72" s="211" t="s">
        <v>464</v>
      </c>
      <c r="C72" s="203" t="n">
        <v>0</v>
      </c>
      <c r="D72" s="203" t="n">
        <v>0</v>
      </c>
      <c r="E72" s="203" t="n">
        <v>0</v>
      </c>
      <c r="F72" s="203" t="n">
        <v>0</v>
      </c>
      <c r="G72" s="203" t="n">
        <v>0</v>
      </c>
    </row>
    <row r="73" customFormat="false" ht="15.75" hidden="false" customHeight="false" outlineLevel="0" collapsed="false">
      <c r="A73" s="204" t="s">
        <v>465</v>
      </c>
      <c r="B73" s="205" t="s">
        <v>420</v>
      </c>
      <c r="C73" s="203" t="n">
        <v>0</v>
      </c>
      <c r="D73" s="203" t="n">
        <v>0</v>
      </c>
      <c r="E73" s="203" t="n">
        <v>0</v>
      </c>
      <c r="F73" s="203" t="n">
        <v>0</v>
      </c>
      <c r="G73" s="203" t="n">
        <v>0</v>
      </c>
    </row>
    <row r="74" customFormat="false" ht="15.75" hidden="false" customHeight="false" outlineLevel="0" collapsed="false">
      <c r="A74" s="204" t="s">
        <v>466</v>
      </c>
      <c r="B74" s="205" t="s">
        <v>422</v>
      </c>
      <c r="C74" s="203" t="n">
        <v>0</v>
      </c>
      <c r="D74" s="203" t="n">
        <v>0</v>
      </c>
      <c r="E74" s="203" t="n">
        <v>0</v>
      </c>
      <c r="F74" s="203" t="n">
        <v>0</v>
      </c>
      <c r="G74" s="203" t="n">
        <v>0</v>
      </c>
    </row>
    <row r="75" customFormat="false" ht="15.75" hidden="false" customHeight="false" outlineLevel="0" collapsed="false">
      <c r="A75" s="204" t="s">
        <v>467</v>
      </c>
      <c r="B75" s="205" t="s">
        <v>424</v>
      </c>
      <c r="C75" s="203" t="n">
        <v>0</v>
      </c>
      <c r="D75" s="203" t="n">
        <v>0</v>
      </c>
      <c r="E75" s="203" t="n">
        <v>0</v>
      </c>
      <c r="F75" s="203" t="n">
        <v>0</v>
      </c>
      <c r="G75" s="203" t="n">
        <v>0</v>
      </c>
    </row>
    <row r="76" customFormat="false" ht="15.75" hidden="false" customHeight="false" outlineLevel="0" collapsed="false">
      <c r="A76" s="204" t="s">
        <v>468</v>
      </c>
      <c r="B76" s="208" t="s">
        <v>426</v>
      </c>
      <c r="C76" s="203" t="n">
        <v>0</v>
      </c>
      <c r="D76" s="203" t="n">
        <v>0</v>
      </c>
      <c r="E76" s="203" t="n">
        <v>0</v>
      </c>
      <c r="F76" s="203" t="n">
        <v>0</v>
      </c>
      <c r="G76" s="203" t="n">
        <v>0</v>
      </c>
    </row>
    <row r="77" customFormat="false" ht="50.25" hidden="false" customHeight="true" outlineLevel="0" collapsed="false">
      <c r="A77" s="172"/>
      <c r="B77" s="212"/>
      <c r="C77" s="212"/>
      <c r="D77" s="212"/>
      <c r="E77" s="212"/>
      <c r="F77" s="212"/>
      <c r="G77" s="212"/>
    </row>
    <row r="78" customFormat="false" ht="15.75" hidden="false" customHeight="false" outlineLevel="0" collapsed="false">
      <c r="A78" s="172"/>
      <c r="B78" s="172"/>
      <c r="C78" s="172"/>
      <c r="D78" s="172"/>
      <c r="E78" s="172"/>
      <c r="F78" s="172"/>
    </row>
    <row r="79" customFormat="false" ht="36.75" hidden="false" customHeight="true" outlineLevel="0" collapsed="false">
      <c r="A79" s="172"/>
      <c r="B79" s="213"/>
      <c r="C79" s="213"/>
      <c r="D79" s="213"/>
      <c r="E79" s="213"/>
      <c r="F79" s="213"/>
      <c r="G79" s="213"/>
    </row>
    <row r="80" customFormat="false" ht="15.75" hidden="false" customHeight="false" outlineLevel="0" collapsed="false">
      <c r="A80" s="172"/>
      <c r="B80" s="190"/>
      <c r="C80" s="190"/>
      <c r="D80" s="190"/>
      <c r="E80" s="190"/>
      <c r="F80" s="190"/>
    </row>
    <row r="81" customFormat="false" ht="51" hidden="false" customHeight="true" outlineLevel="0" collapsed="false">
      <c r="A81" s="172"/>
      <c r="B81" s="213"/>
      <c r="C81" s="213"/>
      <c r="D81" s="213"/>
      <c r="E81" s="213"/>
      <c r="F81" s="213"/>
      <c r="G81" s="213"/>
    </row>
    <row r="82" customFormat="false" ht="32.25" hidden="false" customHeight="true" outlineLevel="0" collapsed="false">
      <c r="A82" s="172"/>
      <c r="B82" s="213"/>
      <c r="C82" s="213"/>
      <c r="D82" s="213"/>
      <c r="E82" s="213"/>
      <c r="F82" s="213"/>
      <c r="G82" s="213"/>
    </row>
    <row r="83" customFormat="false" ht="51.75" hidden="false" customHeight="true" outlineLevel="0" collapsed="false">
      <c r="A83" s="172"/>
      <c r="B83" s="213"/>
      <c r="C83" s="213"/>
      <c r="D83" s="213"/>
      <c r="E83" s="213"/>
      <c r="F83" s="213"/>
      <c r="G83" s="213"/>
    </row>
    <row r="84" customFormat="false" ht="21.75" hidden="false" customHeight="true" outlineLevel="0" collapsed="false">
      <c r="A84" s="172"/>
      <c r="B84" s="214"/>
      <c r="C84" s="214"/>
      <c r="D84" s="214"/>
      <c r="E84" s="214"/>
      <c r="F84" s="214"/>
      <c r="G84" s="214"/>
    </row>
    <row r="85" customFormat="false" ht="23.25" hidden="false" customHeight="true" outlineLevel="0" collapsed="false">
      <c r="A85" s="172"/>
      <c r="B85" s="215"/>
      <c r="C85" s="215"/>
      <c r="D85" s="215"/>
      <c r="E85" s="215"/>
      <c r="F85" s="215"/>
    </row>
    <row r="86" customFormat="false" ht="18.75" hidden="false" customHeight="true" outlineLevel="0" collapsed="false">
      <c r="A86" s="172"/>
      <c r="B86" s="216"/>
      <c r="C86" s="216"/>
      <c r="D86" s="216"/>
      <c r="E86" s="216"/>
      <c r="F86" s="216"/>
      <c r="G86" s="216"/>
    </row>
    <row r="87" customFormat="false" ht="15.75" hidden="false" customHeight="false" outlineLevel="0" collapsed="false">
      <c r="A87" s="172"/>
      <c r="B87" s="172"/>
      <c r="C87" s="172"/>
      <c r="D87" s="172"/>
      <c r="E87" s="172"/>
      <c r="F87" s="172"/>
    </row>
    <row r="88" customFormat="false" ht="15.75" hidden="false" customHeight="false" outlineLevel="0" collapsed="false">
      <c r="A88" s="172"/>
      <c r="B88" s="172"/>
      <c r="C88" s="172"/>
      <c r="D88" s="172"/>
      <c r="E88" s="172"/>
      <c r="F88" s="172"/>
    </row>
    <row r="89" s="194" customFormat="true" ht="15.75" hidden="false" customHeight="false" outlineLevel="0" collapsed="false"/>
    <row r="90" s="194" customFormat="true" ht="15.75" hidden="false" customHeight="false" outlineLevel="0" collapsed="false"/>
    <row r="91" s="194" customFormat="true" ht="15.75" hidden="false" customHeight="false" outlineLevel="0" collapsed="false"/>
    <row r="92" s="194" customFormat="true" ht="15.75" hidden="false" customHeight="false" outlineLevel="0" collapsed="false"/>
    <row r="93" s="194" customFormat="true" ht="15.75" hidden="false" customHeight="false" outlineLevel="0" collapsed="false"/>
    <row r="94" s="194" customFormat="true" ht="15.75" hidden="false" customHeight="false" outlineLevel="0" collapsed="false"/>
    <row r="95" s="194" customFormat="true" ht="15.75" hidden="false" customHeight="false" outlineLevel="0" collapsed="false"/>
    <row r="96" s="194" customFormat="true" ht="15.75" hidden="false" customHeight="false" outlineLevel="0" collapsed="false"/>
    <row r="97" s="194" customFormat="true" ht="15.75" hidden="false" customHeight="false" outlineLevel="0" collapsed="false"/>
    <row r="98" s="194" customFormat="true" ht="15.75" hidden="false" customHeight="false" outlineLevel="0" collapsed="false"/>
    <row r="99" s="194" customFormat="true" ht="15.75" hidden="false" customHeight="false" outlineLevel="0" collapsed="false"/>
    <row r="100" s="194" customFormat="true" ht="15.75" hidden="false" customHeight="false" outlineLevel="0" collapsed="false"/>
    <row r="101" s="194"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30">
    <cfRule type="cellIs" priority="2" operator="equal" aboveAverage="0" equalAverage="0" bottom="0" percent="0" rank="0" text="" dxfId="4">
      <formula>""</formula>
    </cfRule>
  </conditionalFormatting>
  <conditionalFormatting sqref="F24">
    <cfRule type="cellIs" priority="3" operator="equal" aboveAverage="0" equalAverage="0" bottom="0" percent="0" rank="0" text="" dxfId="5">
      <formula>""</formula>
    </cfRule>
  </conditionalFormatting>
  <conditionalFormatting sqref="F20:F22 F69:F76 E30 F24:F34 F36:F45 F47:F56 F58:F67">
    <cfRule type="cellIs" priority="4" operator="equal" aboveAverage="0" equalAverage="0" bottom="0" percent="0" rank="0" text="" dxfId="6">
      <formula>""</formula>
    </cfRule>
  </conditionalFormatting>
  <conditionalFormatting sqref="D30">
    <cfRule type="cellIs" priority="5" operator="equal" aboveAverage="0" equalAverage="0" bottom="0" percent="0" rank="0" text="" dxfId="7">
      <formula>""</formula>
    </cfRule>
  </conditionalFormatting>
  <conditionalFormatting sqref="E22">
    <cfRule type="cellIs" priority="6" operator="equal" aboveAverage="0" equalAverage="0" bottom="0" percent="0" rank="0" text="" dxfId="8">
      <formula>""</formula>
    </cfRule>
  </conditionalFormatting>
  <conditionalFormatting sqref="E20 C33">
    <cfRule type="cellIs" priority="7" operator="equal" aboveAverage="0" equalAverage="0" bottom="0" percent="0" rank="0" text="" dxfId="9">
      <formula>""</formula>
    </cfRule>
  </conditionalFormatting>
  <conditionalFormatting sqref="G30 C49:C56">
    <cfRule type="cellIs" priority="8" operator="equal" aboveAverage="0" equalAverage="0" bottom="0" percent="0" rank="0" text="" dxfId="10">
      <formula>""</formula>
    </cfRule>
  </conditionalFormatting>
  <conditionalFormatting sqref="G24 C47:C48">
    <cfRule type="cellIs" priority="9" operator="equal" aboveAverage="0" equalAverage="0" bottom="0" percent="0" rank="0" text="" dxfId="11">
      <formula>""</formula>
    </cfRule>
  </conditionalFormatting>
  <conditionalFormatting sqref="A57:B59 C36:C45">
    <cfRule type="cellIs" priority="10" operator="equal" aboveAverage="0" equalAverage="0" bottom="0" percent="0" rank="0" text="" dxfId="12">
      <formula>""</formula>
    </cfRule>
  </conditionalFormatting>
  <conditionalFormatting sqref="A46:B48 C30">
    <cfRule type="cellIs" priority="11" operator="equal" aboveAverage="0" equalAverage="0" bottom="0" percent="0" rank="0" text="" dxfId="13">
      <formula>""</formula>
    </cfRule>
  </conditionalFormatting>
  <conditionalFormatting sqref="A73:B76 C24">
    <cfRule type="cellIs" priority="12" operator="equal" aboveAverage="0" equalAverage="0" bottom="0" percent="0" rank="0" text="" dxfId="14">
      <formula>""</formula>
    </cfRule>
  </conditionalFormatting>
  <conditionalFormatting sqref="A63:B66 A42:B48 A53:B59 C20:D22 G20:G22 G24:G76 C24:C26 C28:C32 C34:C57 C59:C76">
    <cfRule type="cellIs" priority="13" operator="equal" aboveAverage="0" equalAverage="0" bottom="0" percent="0" rank="0" text="" dxfId="15">
      <formula>""</formula>
    </cfRule>
  </conditionalFormatting>
  <conditionalFormatting sqref="D30">
    <cfRule type="cellIs" priority="14" operator="equal" aboveAverage="0" equalAverage="0" bottom="0" percent="0" rank="0" text="" dxfId="16">
      <formula>""</formula>
    </cfRule>
  </conditionalFormatting>
  <conditionalFormatting sqref="C33">
    <cfRule type="cellIs" priority="15" operator="equal" aboveAverage="0" equalAverage="0" bottom="0" percent="0" rank="0" text="" dxfId="17">
      <formula>""</formula>
    </cfRule>
  </conditionalFormatting>
  <conditionalFormatting sqref="D33">
    <cfRule type="cellIs" priority="16" operator="equal" aboveAverage="0" equalAverage="0" bottom="0" percent="0" rank="0" text="" dxfId="18">
      <formula>""</formula>
    </cfRule>
  </conditionalFormatting>
  <conditionalFormatting sqref="D33">
    <cfRule type="cellIs" priority="17" operator="equal" aboveAverage="0" equalAverage="0" bottom="0" percent="0" rank="0" text="" dxfId="19">
      <formula>""</formula>
    </cfRule>
  </conditionalFormatting>
  <conditionalFormatting sqref="C27">
    <cfRule type="expression" priority="18" aboveAverage="0" equalAverage="0" bottom="0" percent="0" rank="0" text="" dxfId="20">
      <formula>LEN(TRIM(C27))=0</formula>
    </cfRule>
  </conditionalFormatting>
  <conditionalFormatting sqref="C69:C76">
    <cfRule type="cellIs" priority="19" operator="equal" aboveAverage="0" equalAverage="0" bottom="0" percent="0" rank="0" text="" dxfId="21">
      <formula>""</formula>
    </cfRule>
  </conditionalFormatting>
  <conditionalFormatting sqref="D27">
    <cfRule type="expression" priority="20" aboveAverage="0" equalAverage="0" bottom="0" percent="0" rank="0" text="" dxfId="0">
      <formula>LEN(TRIM(D27))=0</formula>
    </cfRule>
  </conditionalFormatting>
  <conditionalFormatting sqref="D69:D76">
    <cfRule type="cellIs" priority="21" operator="equal" aboveAverage="0" equalAverage="0" bottom="0" percent="0" rank="0" text="" dxfId="22">
      <formula>""</formula>
    </cfRule>
  </conditionalFormatting>
  <conditionalFormatting sqref="D49:D56">
    <cfRule type="cellIs" priority="22" operator="equal" aboveAverage="0" equalAverage="0" bottom="0" percent="0" rank="0" text="" dxfId="23">
      <formula>""</formula>
    </cfRule>
  </conditionalFormatting>
  <conditionalFormatting sqref="D47:D48">
    <cfRule type="cellIs" priority="23" operator="equal" aboveAverage="0" equalAverage="0" bottom="0" percent="0" rank="0" text="" dxfId="24">
      <formula>""</formula>
    </cfRule>
  </conditionalFormatting>
  <conditionalFormatting sqref="D36:D45">
    <cfRule type="cellIs" priority="24" operator="equal" aboveAverage="0" equalAverage="0" bottom="0" percent="0" rank="0" text="" dxfId="25">
      <formula>""</formula>
    </cfRule>
  </conditionalFormatting>
  <conditionalFormatting sqref="D24">
    <cfRule type="cellIs" priority="25" operator="equal" aboveAverage="0" equalAverage="0" bottom="0" percent="0" rank="0" text="" dxfId="26">
      <formula>""</formula>
    </cfRule>
  </conditionalFormatting>
  <conditionalFormatting sqref="D24:D26 D28:E29 D34:E57 D59:E76 D31:E32 E25:E26 F35 F46 F57 F68">
    <cfRule type="cellIs" priority="26" operator="equal" aboveAverage="0" equalAverage="0" bottom="0" percent="0" rank="0" text="" dxfId="27">
      <formula>""</formula>
    </cfRule>
  </conditionalFormatting>
  <conditionalFormatting sqref="E30">
    <cfRule type="cellIs" priority="27" operator="equal" aboveAverage="0" equalAverage="0" bottom="0" percent="0" rank="0" text="" dxfId="28">
      <formula>""</formula>
    </cfRule>
  </conditionalFormatting>
  <conditionalFormatting sqref="E24">
    <cfRule type="cellIs" priority="28" operator="equal" aboveAverage="0" equalAverage="0" bottom="0" percent="0" rank="0" text="" dxfId="29">
      <formula>""</formula>
    </cfRule>
  </conditionalFormatting>
  <conditionalFormatting sqref="E24">
    <cfRule type="cellIs" priority="29" operator="equal" aboveAverage="0" equalAverage="0" bottom="0" percent="0" rank="0" text="" dxfId="30">
      <formula>""</formula>
    </cfRule>
  </conditionalFormatting>
  <conditionalFormatting sqref="E27">
    <cfRule type="expression" priority="30" aboveAverage="0" equalAverage="0" bottom="0" percent="0" rank="0" text="" dxfId="31">
      <formula>LEN(TRIM(E27))=0</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6"/>
  <sheetViews>
    <sheetView showFormulas="false" showGridLines="true" showRowColHeaders="true" showZeros="true" rightToLeft="false" tabSelected="false" showOutlineSymbols="true" defaultGridColor="true" view="pageBreakPreview" topLeftCell="AB7" colorId="64" zoomScale="55" zoomScaleNormal="100" zoomScalePageLayoutView="55" workbookViewId="0">
      <selection pane="topLeft" activeCell="AQ26" activeCellId="1" sqref="B72 AQ26"/>
    </sheetView>
  </sheetViews>
  <sheetFormatPr defaultColWidth="9.1484375" defaultRowHeight="15" zeroHeight="false" outlineLevelRow="0" outlineLevelCol="0"/>
  <cols>
    <col collapsed="false" customWidth="true" hidden="false" outlineLevel="0" max="1" min="1" style="217" width="6.14"/>
    <col collapsed="false" customWidth="true" hidden="false" outlineLevel="0" max="2" min="2" style="217" width="23.14"/>
    <col collapsed="false" customWidth="true" hidden="false" outlineLevel="0" max="3" min="3" style="217" width="13.86"/>
    <col collapsed="false" customWidth="true" hidden="false" outlineLevel="0" max="4" min="4" style="217" width="15.14"/>
    <col collapsed="false" customWidth="true" hidden="false" outlineLevel="0" max="12" min="5" style="217" width="7.71"/>
    <col collapsed="false" customWidth="true" hidden="false" outlineLevel="0" max="15" min="13" style="217" width="10.71"/>
    <col collapsed="false" customWidth="true" hidden="false" outlineLevel="0" max="17" min="16" style="217" width="13.42"/>
    <col collapsed="false" customWidth="true" hidden="false" outlineLevel="0" max="18" min="18" style="217" width="17"/>
    <col collapsed="false" customWidth="true" hidden="false" outlineLevel="0" max="20" min="19" style="217" width="9.71"/>
    <col collapsed="false" customWidth="true" hidden="false" outlineLevel="0" max="21" min="21" style="217" width="11.43"/>
    <col collapsed="false" customWidth="true" hidden="false" outlineLevel="0" max="22" min="22" style="217" width="12.71"/>
    <col collapsed="false" customWidth="true" hidden="false" outlineLevel="0" max="25" min="23" style="217" width="10.71"/>
    <col collapsed="false" customWidth="true" hidden="false" outlineLevel="0" max="26" min="26" style="217" width="7.71"/>
    <col collapsed="false" customWidth="true" hidden="false" outlineLevel="0" max="30" min="27" style="217" width="10.71"/>
    <col collapsed="false" customWidth="true" hidden="false" outlineLevel="0" max="31" min="31" style="217" width="15.85"/>
    <col collapsed="false" customWidth="true" hidden="false" outlineLevel="0" max="32" min="32" style="217" width="11.71"/>
    <col collapsed="false" customWidth="true" hidden="false" outlineLevel="0" max="33" min="33" style="217" width="11.57"/>
    <col collapsed="false" customWidth="true" hidden="false" outlineLevel="0" max="35" min="34" style="217" width="13.86"/>
    <col collapsed="false" customWidth="true" hidden="false" outlineLevel="0" max="36" min="36" style="217" width="11.71"/>
    <col collapsed="false" customWidth="true" hidden="false" outlineLevel="0" max="37" min="37" style="217" width="12"/>
    <col collapsed="false" customWidth="true" hidden="false" outlineLevel="0" max="38" min="38" style="217" width="12.29"/>
    <col collapsed="false" customWidth="true" hidden="false" outlineLevel="0" max="41" min="39" style="217" width="9.71"/>
    <col collapsed="false" customWidth="true" hidden="false" outlineLevel="0" max="42" min="42" style="217" width="12.42"/>
    <col collapsed="false" customWidth="true" hidden="false" outlineLevel="0" max="43" min="43" style="217" width="12"/>
    <col collapsed="false" customWidth="true" hidden="false" outlineLevel="0" max="44" min="44" style="217" width="14.14"/>
    <col collapsed="false" customWidth="true" hidden="false" outlineLevel="0" max="46" min="45" style="217" width="13.29"/>
    <col collapsed="false" customWidth="true" hidden="false" outlineLevel="0" max="47" min="47" style="217" width="10.71"/>
    <col collapsed="false" customWidth="true" hidden="false" outlineLevel="0" max="48" min="48" style="217" width="15.71"/>
    <col collapsed="false" customWidth="false" hidden="false" outlineLevel="0" max="16384" min="49" style="217"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2" t="str">
        <f aca="false">'6.2. Паспорт фин осв ввод'!A4:G4</f>
        <v>Год раскрытия информации: 2025 год</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row>
    <row r="6" customFormat="false" ht="18.75" hidden="false" customHeight="false" outlineLevel="0" collapsed="false">
      <c r="A6" s="218"/>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c r="AQ6" s="218"/>
      <c r="AR6" s="218"/>
      <c r="AS6" s="218"/>
      <c r="AT6" s="218"/>
      <c r="AU6" s="218"/>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J_525-ОНТМ-28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Приобретение вертикально-сверлильного станка 1 шт.</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5"/>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row>
    <row r="18" customFormat="false" ht="14.25" hidden="false" customHeight="true" outlineLevel="0" collapsed="false">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row>
    <row r="19" customFormat="false" ht="15" hidden="false" customHeight="false" outlineLevel="0" collapsed="false">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row>
    <row r="20" s="219" customFormat="true" ht="15" hidden="false" customHeight="false" outlineLevel="0" collapsed="false">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c r="AP20" s="88"/>
      <c r="AQ20" s="88"/>
      <c r="AR20" s="88"/>
      <c r="AS20" s="88"/>
      <c r="AT20" s="88"/>
      <c r="AU20" s="88"/>
      <c r="AV20" s="88"/>
    </row>
    <row r="21" s="219" customFormat="true" ht="15" hidden="false" customHeight="false" outlineLevel="0" collapsed="false">
      <c r="A21" s="220" t="s">
        <v>469</v>
      </c>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row>
    <row r="22" s="219" customFormat="true" ht="58.5" hidden="false" customHeight="true" outlineLevel="0" collapsed="false">
      <c r="A22" s="221" t="s">
        <v>470</v>
      </c>
      <c r="B22" s="222" t="s">
        <v>471</v>
      </c>
      <c r="C22" s="221" t="s">
        <v>472</v>
      </c>
      <c r="D22" s="221" t="s">
        <v>473</v>
      </c>
      <c r="E22" s="221" t="s">
        <v>474</v>
      </c>
      <c r="F22" s="221"/>
      <c r="G22" s="221"/>
      <c r="H22" s="221"/>
      <c r="I22" s="221"/>
      <c r="J22" s="221"/>
      <c r="K22" s="221"/>
      <c r="L22" s="221"/>
      <c r="M22" s="221" t="s">
        <v>475</v>
      </c>
      <c r="N22" s="221" t="s">
        <v>476</v>
      </c>
      <c r="O22" s="221" t="s">
        <v>477</v>
      </c>
      <c r="P22" s="221" t="s">
        <v>478</v>
      </c>
      <c r="Q22" s="221" t="s">
        <v>479</v>
      </c>
      <c r="R22" s="221" t="s">
        <v>480</v>
      </c>
      <c r="S22" s="221" t="s">
        <v>481</v>
      </c>
      <c r="T22" s="221"/>
      <c r="U22" s="223" t="s">
        <v>482</v>
      </c>
      <c r="V22" s="223" t="s">
        <v>483</v>
      </c>
      <c r="W22" s="221" t="s">
        <v>484</v>
      </c>
      <c r="X22" s="221" t="s">
        <v>485</v>
      </c>
      <c r="Y22" s="221" t="s">
        <v>486</v>
      </c>
      <c r="Z22" s="224" t="s">
        <v>487</v>
      </c>
      <c r="AA22" s="221" t="s">
        <v>488</v>
      </c>
      <c r="AB22" s="221" t="s">
        <v>489</v>
      </c>
      <c r="AC22" s="221" t="s">
        <v>490</v>
      </c>
      <c r="AD22" s="221" t="s">
        <v>491</v>
      </c>
      <c r="AE22" s="221" t="s">
        <v>492</v>
      </c>
      <c r="AF22" s="221" t="s">
        <v>493</v>
      </c>
      <c r="AG22" s="221"/>
      <c r="AH22" s="221"/>
      <c r="AI22" s="221"/>
      <c r="AJ22" s="221"/>
      <c r="AK22" s="221"/>
      <c r="AL22" s="221" t="s">
        <v>494</v>
      </c>
      <c r="AM22" s="221"/>
      <c r="AN22" s="221"/>
      <c r="AO22" s="221"/>
      <c r="AP22" s="221" t="s">
        <v>495</v>
      </c>
      <c r="AQ22" s="221"/>
      <c r="AR22" s="221" t="s">
        <v>496</v>
      </c>
      <c r="AS22" s="221" t="s">
        <v>497</v>
      </c>
      <c r="AT22" s="221" t="s">
        <v>498</v>
      </c>
      <c r="AU22" s="221" t="s">
        <v>499</v>
      </c>
      <c r="AV22" s="225" t="s">
        <v>500</v>
      </c>
    </row>
    <row r="23" s="219" customFormat="true" ht="64.5" hidden="false" customHeight="true" outlineLevel="0" collapsed="false">
      <c r="A23" s="221"/>
      <c r="B23" s="222"/>
      <c r="C23" s="221"/>
      <c r="D23" s="221"/>
      <c r="E23" s="223" t="s">
        <v>501</v>
      </c>
      <c r="F23" s="226" t="s">
        <v>443</v>
      </c>
      <c r="G23" s="226" t="s">
        <v>445</v>
      </c>
      <c r="H23" s="226" t="s">
        <v>447</v>
      </c>
      <c r="I23" s="227" t="s">
        <v>502</v>
      </c>
      <c r="J23" s="227" t="s">
        <v>503</v>
      </c>
      <c r="K23" s="227" t="s">
        <v>504</v>
      </c>
      <c r="L23" s="226" t="s">
        <v>238</v>
      </c>
      <c r="M23" s="221"/>
      <c r="N23" s="221"/>
      <c r="O23" s="221"/>
      <c r="P23" s="221"/>
      <c r="Q23" s="221"/>
      <c r="R23" s="221"/>
      <c r="S23" s="228" t="s">
        <v>318</v>
      </c>
      <c r="T23" s="228" t="s">
        <v>319</v>
      </c>
      <c r="U23" s="223"/>
      <c r="V23" s="223"/>
      <c r="W23" s="221"/>
      <c r="X23" s="221"/>
      <c r="Y23" s="221"/>
      <c r="Z23" s="221"/>
      <c r="AA23" s="221"/>
      <c r="AB23" s="221"/>
      <c r="AC23" s="221"/>
      <c r="AD23" s="221"/>
      <c r="AE23" s="221"/>
      <c r="AF23" s="221" t="s">
        <v>505</v>
      </c>
      <c r="AG23" s="221"/>
      <c r="AH23" s="221" t="s">
        <v>506</v>
      </c>
      <c r="AI23" s="221"/>
      <c r="AJ23" s="221" t="s">
        <v>507</v>
      </c>
      <c r="AK23" s="221" t="s">
        <v>508</v>
      </c>
      <c r="AL23" s="221" t="s">
        <v>509</v>
      </c>
      <c r="AM23" s="221" t="s">
        <v>510</v>
      </c>
      <c r="AN23" s="221" t="s">
        <v>511</v>
      </c>
      <c r="AO23" s="221" t="s">
        <v>512</v>
      </c>
      <c r="AP23" s="221" t="s">
        <v>513</v>
      </c>
      <c r="AQ23" s="229" t="s">
        <v>319</v>
      </c>
      <c r="AR23" s="221"/>
      <c r="AS23" s="221"/>
      <c r="AT23" s="221"/>
      <c r="AU23" s="221"/>
      <c r="AV23" s="225"/>
    </row>
    <row r="24" s="219" customFormat="true" ht="96.75" hidden="false" customHeight="true" outlineLevel="0" collapsed="false">
      <c r="A24" s="221"/>
      <c r="B24" s="222"/>
      <c r="C24" s="221"/>
      <c r="D24" s="221"/>
      <c r="E24" s="223"/>
      <c r="F24" s="226"/>
      <c r="G24" s="226"/>
      <c r="H24" s="226"/>
      <c r="I24" s="227"/>
      <c r="J24" s="227"/>
      <c r="K24" s="227"/>
      <c r="L24" s="226"/>
      <c r="M24" s="221"/>
      <c r="N24" s="221"/>
      <c r="O24" s="221"/>
      <c r="P24" s="221"/>
      <c r="Q24" s="221"/>
      <c r="R24" s="221"/>
      <c r="S24" s="228"/>
      <c r="T24" s="228"/>
      <c r="U24" s="223"/>
      <c r="V24" s="223"/>
      <c r="W24" s="221"/>
      <c r="X24" s="221"/>
      <c r="Y24" s="221"/>
      <c r="Z24" s="221"/>
      <c r="AA24" s="221"/>
      <c r="AB24" s="221"/>
      <c r="AC24" s="221"/>
      <c r="AD24" s="221"/>
      <c r="AE24" s="221"/>
      <c r="AF24" s="221" t="s">
        <v>514</v>
      </c>
      <c r="AG24" s="221" t="s">
        <v>515</v>
      </c>
      <c r="AH24" s="228" t="s">
        <v>318</v>
      </c>
      <c r="AI24" s="228" t="s">
        <v>319</v>
      </c>
      <c r="AJ24" s="221"/>
      <c r="AK24" s="221"/>
      <c r="AL24" s="221"/>
      <c r="AM24" s="221"/>
      <c r="AN24" s="221"/>
      <c r="AO24" s="221"/>
      <c r="AP24" s="221"/>
      <c r="AQ24" s="229"/>
      <c r="AR24" s="221"/>
      <c r="AS24" s="221"/>
      <c r="AT24" s="221"/>
      <c r="AU24" s="221"/>
      <c r="AV24" s="225"/>
    </row>
    <row r="25" s="231" customFormat="true" ht="11.25" hidden="false" customHeight="false" outlineLevel="0" collapsed="false">
      <c r="A25" s="230" t="n">
        <v>1</v>
      </c>
      <c r="B25" s="230" t="n">
        <v>2</v>
      </c>
      <c r="C25" s="230" t="n">
        <v>4</v>
      </c>
      <c r="D25" s="230" t="n">
        <v>5</v>
      </c>
      <c r="E25" s="230" t="n">
        <v>6</v>
      </c>
      <c r="F25" s="230" t="n">
        <f aca="false">E25+1</f>
        <v>7</v>
      </c>
      <c r="G25" s="230" t="n">
        <f aca="false">F25+1</f>
        <v>8</v>
      </c>
      <c r="H25" s="230" t="n">
        <f aca="false">G25+1</f>
        <v>9</v>
      </c>
      <c r="I25" s="230" t="n">
        <f aca="false">H25+1</f>
        <v>10</v>
      </c>
      <c r="J25" s="230" t="n">
        <f aca="false">I25+1</f>
        <v>11</v>
      </c>
      <c r="K25" s="230" t="n">
        <f aca="false">J25+1</f>
        <v>12</v>
      </c>
      <c r="L25" s="230" t="n">
        <f aca="false">K25+1</f>
        <v>13</v>
      </c>
      <c r="M25" s="230" t="n">
        <f aca="false">L25+1</f>
        <v>14</v>
      </c>
      <c r="N25" s="230" t="n">
        <f aca="false">M25+1</f>
        <v>15</v>
      </c>
      <c r="O25" s="230" t="n">
        <f aca="false">N25+1</f>
        <v>16</v>
      </c>
      <c r="P25" s="230" t="n">
        <f aca="false">O25+1</f>
        <v>17</v>
      </c>
      <c r="Q25" s="230" t="n">
        <f aca="false">P25+1</f>
        <v>18</v>
      </c>
      <c r="R25" s="230" t="n">
        <f aca="false">Q25+1</f>
        <v>19</v>
      </c>
      <c r="S25" s="230" t="n">
        <f aca="false">R25+1</f>
        <v>20</v>
      </c>
      <c r="T25" s="230" t="n">
        <f aca="false">S25+1</f>
        <v>21</v>
      </c>
      <c r="U25" s="230" t="n">
        <f aca="false">T25+1</f>
        <v>22</v>
      </c>
      <c r="V25" s="230" t="n">
        <f aca="false">U25+1</f>
        <v>23</v>
      </c>
      <c r="W25" s="230" t="n">
        <f aca="false">V25+1</f>
        <v>24</v>
      </c>
      <c r="X25" s="230" t="n">
        <f aca="false">W25+1</f>
        <v>25</v>
      </c>
      <c r="Y25" s="230" t="n">
        <f aca="false">X25+1</f>
        <v>26</v>
      </c>
      <c r="Z25" s="230" t="n">
        <f aca="false">Y25+1</f>
        <v>27</v>
      </c>
      <c r="AA25" s="230" t="n">
        <f aca="false">Z25+1</f>
        <v>28</v>
      </c>
      <c r="AB25" s="230" t="n">
        <f aca="false">AA25+1</f>
        <v>29</v>
      </c>
      <c r="AC25" s="230" t="n">
        <f aca="false">AB25+1</f>
        <v>30</v>
      </c>
      <c r="AD25" s="230" t="n">
        <f aca="false">AC25+1</f>
        <v>31</v>
      </c>
      <c r="AE25" s="230" t="n">
        <f aca="false">AD25+1</f>
        <v>32</v>
      </c>
      <c r="AF25" s="230" t="n">
        <f aca="false">AE25+1</f>
        <v>33</v>
      </c>
      <c r="AG25" s="230" t="n">
        <f aca="false">AF25+1</f>
        <v>34</v>
      </c>
      <c r="AH25" s="230" t="n">
        <f aca="false">AG25+1</f>
        <v>35</v>
      </c>
      <c r="AI25" s="230" t="n">
        <f aca="false">AH25+1</f>
        <v>36</v>
      </c>
      <c r="AJ25" s="230" t="n">
        <f aca="false">AI25+1</f>
        <v>37</v>
      </c>
      <c r="AK25" s="230" t="n">
        <f aca="false">AJ25+1</f>
        <v>38</v>
      </c>
      <c r="AL25" s="230" t="n">
        <f aca="false">AK25+1</f>
        <v>39</v>
      </c>
      <c r="AM25" s="230" t="n">
        <f aca="false">AL25+1</f>
        <v>40</v>
      </c>
      <c r="AN25" s="230" t="n">
        <f aca="false">AM25+1</f>
        <v>41</v>
      </c>
      <c r="AO25" s="230" t="n">
        <f aca="false">AN25+1</f>
        <v>42</v>
      </c>
      <c r="AP25" s="230" t="n">
        <f aca="false">AO25+1</f>
        <v>43</v>
      </c>
      <c r="AQ25" s="230" t="n">
        <f aca="false">AP25+1</f>
        <v>44</v>
      </c>
      <c r="AR25" s="230" t="n">
        <f aca="false">AQ25+1</f>
        <v>45</v>
      </c>
      <c r="AS25" s="230" t="n">
        <f aca="false">AR25+1</f>
        <v>46</v>
      </c>
      <c r="AT25" s="230" t="n">
        <f aca="false">AS25+1</f>
        <v>47</v>
      </c>
      <c r="AU25" s="230" t="n">
        <f aca="false">AT25+1</f>
        <v>48</v>
      </c>
      <c r="AV25" s="230" t="n">
        <f aca="false">AU25+1</f>
        <v>49</v>
      </c>
    </row>
    <row r="26" customFormat="false" ht="120" hidden="false" customHeight="false" outlineLevel="0" collapsed="false">
      <c r="A26" s="232" t="n">
        <v>1</v>
      </c>
      <c r="B26" s="232" t="s">
        <v>516</v>
      </c>
      <c r="C26" s="232" t="s">
        <v>517</v>
      </c>
      <c r="D26" s="233" t="n">
        <v>45657</v>
      </c>
      <c r="E26" s="232" t="s">
        <v>23</v>
      </c>
      <c r="F26" s="232" t="s">
        <v>23</v>
      </c>
      <c r="G26" s="232" t="s">
        <v>23</v>
      </c>
      <c r="H26" s="232" t="s">
        <v>23</v>
      </c>
      <c r="I26" s="232" t="s">
        <v>23</v>
      </c>
      <c r="J26" s="232" t="s">
        <v>23</v>
      </c>
      <c r="K26" s="232" t="s">
        <v>23</v>
      </c>
      <c r="L26" s="232" t="n">
        <v>1</v>
      </c>
      <c r="M26" s="234" t="s">
        <v>518</v>
      </c>
      <c r="N26" s="235" t="s">
        <v>519</v>
      </c>
      <c r="O26" s="232" t="s">
        <v>516</v>
      </c>
      <c r="P26" s="236" t="n">
        <v>1750.44783</v>
      </c>
      <c r="Q26" s="234" t="s">
        <v>520</v>
      </c>
      <c r="R26" s="237" t="n">
        <f aca="false">P26</f>
        <v>1750.44783</v>
      </c>
      <c r="S26" s="235" t="s">
        <v>521</v>
      </c>
      <c r="T26" s="235" t="s">
        <v>521</v>
      </c>
      <c r="U26" s="238" t="n">
        <v>1</v>
      </c>
      <c r="V26" s="235" t="n">
        <v>1</v>
      </c>
      <c r="W26" s="235" t="s">
        <v>522</v>
      </c>
      <c r="X26" s="236" t="n">
        <v>1741.6955</v>
      </c>
      <c r="Y26" s="234" t="s">
        <v>523</v>
      </c>
      <c r="Z26" s="238" t="s">
        <v>523</v>
      </c>
      <c r="AA26" s="239" t="n">
        <f aca="false">X26</f>
        <v>1741.6955</v>
      </c>
      <c r="AB26" s="240" t="n">
        <f aca="false">AA26</f>
        <v>1741.6955</v>
      </c>
      <c r="AC26" s="241" t="str">
        <f aca="false">W26</f>
        <v>Рада (ООО)</v>
      </c>
      <c r="AD26" s="236" t="n">
        <v>2090.0346</v>
      </c>
      <c r="AE26" s="240" t="n">
        <f aca="false">AD26</f>
        <v>2090.0346</v>
      </c>
      <c r="AF26" s="242" t="s">
        <v>523</v>
      </c>
      <c r="AG26" s="243" t="s">
        <v>523</v>
      </c>
      <c r="AH26" s="244" t="n">
        <v>45260</v>
      </c>
      <c r="AI26" s="244" t="n">
        <v>45260</v>
      </c>
      <c r="AJ26" s="244" t="n">
        <v>45278</v>
      </c>
      <c r="AK26" s="244" t="n">
        <v>45301</v>
      </c>
      <c r="AL26" s="242" t="s">
        <v>523</v>
      </c>
      <c r="AM26" s="242" t="s">
        <v>523</v>
      </c>
      <c r="AN26" s="242" t="s">
        <v>523</v>
      </c>
      <c r="AO26" s="242" t="s">
        <v>523</v>
      </c>
      <c r="AP26" s="244" t="n">
        <v>45321</v>
      </c>
      <c r="AQ26" s="244" t="n">
        <v>45313</v>
      </c>
      <c r="AR26" s="245" t="n">
        <v>45352</v>
      </c>
      <c r="AS26" s="244" t="n">
        <v>45313</v>
      </c>
      <c r="AT26" s="246" t="s">
        <v>23</v>
      </c>
      <c r="AU26" s="246" t="s">
        <v>23</v>
      </c>
      <c r="AV26" s="246" t="s">
        <v>23</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80" zoomScaleNormal="90" zoomScalePageLayoutView="80" workbookViewId="0">
      <selection pane="topLeft" activeCell="B72" activeCellId="0" sqref="B72"/>
    </sheetView>
  </sheetViews>
  <sheetFormatPr defaultColWidth="9.1484375" defaultRowHeight="15.75" zeroHeight="false" outlineLevelRow="0" outlineLevelCol="0"/>
  <cols>
    <col collapsed="false" customWidth="true" hidden="false" outlineLevel="0" max="2" min="1" style="247" width="66.14"/>
    <col collapsed="false" customWidth="false" hidden="false" outlineLevel="0" max="256" min="3" style="172" width="9.14"/>
    <col collapsed="false" customWidth="true" hidden="false" outlineLevel="0" max="258" min="257" style="172" width="66.14"/>
    <col collapsed="false" customWidth="false" hidden="false" outlineLevel="0" max="512" min="259" style="172" width="9.14"/>
    <col collapsed="false" customWidth="true" hidden="false" outlineLevel="0" max="514" min="513" style="172" width="66.14"/>
    <col collapsed="false" customWidth="false" hidden="false" outlineLevel="0" max="768" min="515" style="172" width="9.14"/>
    <col collapsed="false" customWidth="true" hidden="false" outlineLevel="0" max="770" min="769" style="172" width="66.14"/>
    <col collapsed="false" customWidth="false" hidden="false" outlineLevel="0" max="1024" min="771" style="172" width="9.14"/>
    <col collapsed="false" customWidth="true" hidden="false" outlineLevel="0" max="1026" min="1025" style="172" width="66.14"/>
    <col collapsed="false" customWidth="false" hidden="false" outlineLevel="0" max="1280" min="1027" style="172" width="9.14"/>
    <col collapsed="false" customWidth="true" hidden="false" outlineLevel="0" max="1282" min="1281" style="172" width="66.14"/>
    <col collapsed="false" customWidth="false" hidden="false" outlineLevel="0" max="1536" min="1283" style="172" width="9.14"/>
    <col collapsed="false" customWidth="true" hidden="false" outlineLevel="0" max="1538" min="1537" style="172" width="66.14"/>
    <col collapsed="false" customWidth="false" hidden="false" outlineLevel="0" max="1792" min="1539" style="172" width="9.14"/>
    <col collapsed="false" customWidth="true" hidden="false" outlineLevel="0" max="1794" min="1793" style="172" width="66.14"/>
    <col collapsed="false" customWidth="false" hidden="false" outlineLevel="0" max="2048" min="1795" style="172" width="9.14"/>
    <col collapsed="false" customWidth="true" hidden="false" outlineLevel="0" max="2050" min="2049" style="172" width="66.14"/>
    <col collapsed="false" customWidth="false" hidden="false" outlineLevel="0" max="2304" min="2051" style="172" width="9.14"/>
    <col collapsed="false" customWidth="true" hidden="false" outlineLevel="0" max="2306" min="2305" style="172" width="66.14"/>
    <col collapsed="false" customWidth="false" hidden="false" outlineLevel="0" max="2560" min="2307" style="172" width="9.14"/>
    <col collapsed="false" customWidth="true" hidden="false" outlineLevel="0" max="2562" min="2561" style="172" width="66.14"/>
    <col collapsed="false" customWidth="false" hidden="false" outlineLevel="0" max="2816" min="2563" style="172" width="9.14"/>
    <col collapsed="false" customWidth="true" hidden="false" outlineLevel="0" max="2818" min="2817" style="172" width="66.14"/>
    <col collapsed="false" customWidth="false" hidden="false" outlineLevel="0" max="3072" min="2819" style="172" width="9.14"/>
    <col collapsed="false" customWidth="true" hidden="false" outlineLevel="0" max="3074" min="3073" style="172" width="66.14"/>
    <col collapsed="false" customWidth="false" hidden="false" outlineLevel="0" max="3328" min="3075" style="172" width="9.14"/>
    <col collapsed="false" customWidth="true" hidden="false" outlineLevel="0" max="3330" min="3329" style="172" width="66.14"/>
    <col collapsed="false" customWidth="false" hidden="false" outlineLevel="0" max="3584" min="3331" style="172" width="9.14"/>
    <col collapsed="false" customWidth="true" hidden="false" outlineLevel="0" max="3586" min="3585" style="172" width="66.14"/>
    <col collapsed="false" customWidth="false" hidden="false" outlineLevel="0" max="3840" min="3587" style="172" width="9.14"/>
    <col collapsed="false" customWidth="true" hidden="false" outlineLevel="0" max="3842" min="3841" style="172" width="66.14"/>
    <col collapsed="false" customWidth="false" hidden="false" outlineLevel="0" max="4096" min="3843" style="172" width="9.14"/>
    <col collapsed="false" customWidth="true" hidden="false" outlineLevel="0" max="4098" min="4097" style="172" width="66.14"/>
    <col collapsed="false" customWidth="false" hidden="false" outlineLevel="0" max="4352" min="4099" style="172" width="9.14"/>
    <col collapsed="false" customWidth="true" hidden="false" outlineLevel="0" max="4354" min="4353" style="172" width="66.14"/>
    <col collapsed="false" customWidth="false" hidden="false" outlineLevel="0" max="4608" min="4355" style="172" width="9.14"/>
    <col collapsed="false" customWidth="true" hidden="false" outlineLevel="0" max="4610" min="4609" style="172" width="66.14"/>
    <col collapsed="false" customWidth="false" hidden="false" outlineLevel="0" max="4864" min="4611" style="172" width="9.14"/>
    <col collapsed="false" customWidth="true" hidden="false" outlineLevel="0" max="4866" min="4865" style="172" width="66.14"/>
    <col collapsed="false" customWidth="false" hidden="false" outlineLevel="0" max="5120" min="4867" style="172" width="9.14"/>
    <col collapsed="false" customWidth="true" hidden="false" outlineLevel="0" max="5122" min="5121" style="172" width="66.14"/>
    <col collapsed="false" customWidth="false" hidden="false" outlineLevel="0" max="5376" min="5123" style="172" width="9.14"/>
    <col collapsed="false" customWidth="true" hidden="false" outlineLevel="0" max="5378" min="5377" style="172" width="66.14"/>
    <col collapsed="false" customWidth="false" hidden="false" outlineLevel="0" max="5632" min="5379" style="172" width="9.14"/>
    <col collapsed="false" customWidth="true" hidden="false" outlineLevel="0" max="5634" min="5633" style="172" width="66.14"/>
    <col collapsed="false" customWidth="false" hidden="false" outlineLevel="0" max="5888" min="5635" style="172" width="9.14"/>
    <col collapsed="false" customWidth="true" hidden="false" outlineLevel="0" max="5890" min="5889" style="172" width="66.14"/>
    <col collapsed="false" customWidth="false" hidden="false" outlineLevel="0" max="6144" min="5891" style="172" width="9.14"/>
    <col collapsed="false" customWidth="true" hidden="false" outlineLevel="0" max="6146" min="6145" style="172" width="66.14"/>
    <col collapsed="false" customWidth="false" hidden="false" outlineLevel="0" max="6400" min="6147" style="172" width="9.14"/>
    <col collapsed="false" customWidth="true" hidden="false" outlineLevel="0" max="6402" min="6401" style="172" width="66.14"/>
    <col collapsed="false" customWidth="false" hidden="false" outlineLevel="0" max="6656" min="6403" style="172" width="9.14"/>
    <col collapsed="false" customWidth="true" hidden="false" outlineLevel="0" max="6658" min="6657" style="172" width="66.14"/>
    <col collapsed="false" customWidth="false" hidden="false" outlineLevel="0" max="6912" min="6659" style="172" width="9.14"/>
    <col collapsed="false" customWidth="true" hidden="false" outlineLevel="0" max="6914" min="6913" style="172" width="66.14"/>
    <col collapsed="false" customWidth="false" hidden="false" outlineLevel="0" max="7168" min="6915" style="172" width="9.14"/>
    <col collapsed="false" customWidth="true" hidden="false" outlineLevel="0" max="7170" min="7169" style="172" width="66.14"/>
    <col collapsed="false" customWidth="false" hidden="false" outlineLevel="0" max="7424" min="7171" style="172" width="9.14"/>
    <col collapsed="false" customWidth="true" hidden="false" outlineLevel="0" max="7426" min="7425" style="172" width="66.14"/>
    <col collapsed="false" customWidth="false" hidden="false" outlineLevel="0" max="7680" min="7427" style="172" width="9.14"/>
    <col collapsed="false" customWidth="true" hidden="false" outlineLevel="0" max="7682" min="7681" style="172" width="66.14"/>
    <col collapsed="false" customWidth="false" hidden="false" outlineLevel="0" max="7936" min="7683" style="172" width="9.14"/>
    <col collapsed="false" customWidth="true" hidden="false" outlineLevel="0" max="7938" min="7937" style="172" width="66.14"/>
    <col collapsed="false" customWidth="false" hidden="false" outlineLevel="0" max="8192" min="7939" style="172" width="9.14"/>
    <col collapsed="false" customWidth="true" hidden="false" outlineLevel="0" max="8194" min="8193" style="172" width="66.14"/>
    <col collapsed="false" customWidth="false" hidden="false" outlineLevel="0" max="8448" min="8195" style="172" width="9.14"/>
    <col collapsed="false" customWidth="true" hidden="false" outlineLevel="0" max="8450" min="8449" style="172" width="66.14"/>
    <col collapsed="false" customWidth="false" hidden="false" outlineLevel="0" max="8704" min="8451" style="172" width="9.14"/>
    <col collapsed="false" customWidth="true" hidden="false" outlineLevel="0" max="8706" min="8705" style="172" width="66.14"/>
    <col collapsed="false" customWidth="false" hidden="false" outlineLevel="0" max="8960" min="8707" style="172" width="9.14"/>
    <col collapsed="false" customWidth="true" hidden="false" outlineLevel="0" max="8962" min="8961" style="172" width="66.14"/>
    <col collapsed="false" customWidth="false" hidden="false" outlineLevel="0" max="9216" min="8963" style="172" width="9.14"/>
    <col collapsed="false" customWidth="true" hidden="false" outlineLevel="0" max="9218" min="9217" style="172" width="66.14"/>
    <col collapsed="false" customWidth="false" hidden="false" outlineLevel="0" max="9472" min="9219" style="172" width="9.14"/>
    <col collapsed="false" customWidth="true" hidden="false" outlineLevel="0" max="9474" min="9473" style="172" width="66.14"/>
    <col collapsed="false" customWidth="false" hidden="false" outlineLevel="0" max="9728" min="9475" style="172" width="9.14"/>
    <col collapsed="false" customWidth="true" hidden="false" outlineLevel="0" max="9730" min="9729" style="172" width="66.14"/>
    <col collapsed="false" customWidth="false" hidden="false" outlineLevel="0" max="9984" min="9731" style="172" width="9.14"/>
    <col collapsed="false" customWidth="true" hidden="false" outlineLevel="0" max="9986" min="9985" style="172" width="66.14"/>
    <col collapsed="false" customWidth="false" hidden="false" outlineLevel="0" max="10240" min="9987" style="172" width="9.14"/>
    <col collapsed="false" customWidth="true" hidden="false" outlineLevel="0" max="10242" min="10241" style="172" width="66.14"/>
    <col collapsed="false" customWidth="false" hidden="false" outlineLevel="0" max="10496" min="10243" style="172" width="9.14"/>
    <col collapsed="false" customWidth="true" hidden="false" outlineLevel="0" max="10498" min="10497" style="172" width="66.14"/>
    <col collapsed="false" customWidth="false" hidden="false" outlineLevel="0" max="10752" min="10499" style="172" width="9.14"/>
    <col collapsed="false" customWidth="true" hidden="false" outlineLevel="0" max="10754" min="10753" style="172" width="66.14"/>
    <col collapsed="false" customWidth="false" hidden="false" outlineLevel="0" max="11008" min="10755" style="172" width="9.14"/>
    <col collapsed="false" customWidth="true" hidden="false" outlineLevel="0" max="11010" min="11009" style="172" width="66.14"/>
    <col collapsed="false" customWidth="false" hidden="false" outlineLevel="0" max="11264" min="11011" style="172" width="9.14"/>
    <col collapsed="false" customWidth="true" hidden="false" outlineLevel="0" max="11266" min="11265" style="172" width="66.14"/>
    <col collapsed="false" customWidth="false" hidden="false" outlineLevel="0" max="11520" min="11267" style="172" width="9.14"/>
    <col collapsed="false" customWidth="true" hidden="false" outlineLevel="0" max="11522" min="11521" style="172" width="66.14"/>
    <col collapsed="false" customWidth="false" hidden="false" outlineLevel="0" max="11776" min="11523" style="172" width="9.14"/>
    <col collapsed="false" customWidth="true" hidden="false" outlineLevel="0" max="11778" min="11777" style="172" width="66.14"/>
    <col collapsed="false" customWidth="false" hidden="false" outlineLevel="0" max="12032" min="11779" style="172" width="9.14"/>
    <col collapsed="false" customWidth="true" hidden="false" outlineLevel="0" max="12034" min="12033" style="172" width="66.14"/>
    <col collapsed="false" customWidth="false" hidden="false" outlineLevel="0" max="12288" min="12035" style="172" width="9.14"/>
    <col collapsed="false" customWidth="true" hidden="false" outlineLevel="0" max="12290" min="12289" style="172" width="66.14"/>
    <col collapsed="false" customWidth="false" hidden="false" outlineLevel="0" max="12544" min="12291" style="172" width="9.14"/>
    <col collapsed="false" customWidth="true" hidden="false" outlineLevel="0" max="12546" min="12545" style="172" width="66.14"/>
    <col collapsed="false" customWidth="false" hidden="false" outlineLevel="0" max="12800" min="12547" style="172" width="9.14"/>
    <col collapsed="false" customWidth="true" hidden="false" outlineLevel="0" max="12802" min="12801" style="172" width="66.14"/>
    <col collapsed="false" customWidth="false" hidden="false" outlineLevel="0" max="13056" min="12803" style="172" width="9.14"/>
    <col collapsed="false" customWidth="true" hidden="false" outlineLevel="0" max="13058" min="13057" style="172" width="66.14"/>
    <col collapsed="false" customWidth="false" hidden="false" outlineLevel="0" max="13312" min="13059" style="172" width="9.14"/>
    <col collapsed="false" customWidth="true" hidden="false" outlineLevel="0" max="13314" min="13313" style="172" width="66.14"/>
    <col collapsed="false" customWidth="false" hidden="false" outlineLevel="0" max="13568" min="13315" style="172" width="9.14"/>
    <col collapsed="false" customWidth="true" hidden="false" outlineLevel="0" max="13570" min="13569" style="172" width="66.14"/>
    <col collapsed="false" customWidth="false" hidden="false" outlineLevel="0" max="13824" min="13571" style="172" width="9.14"/>
    <col collapsed="false" customWidth="true" hidden="false" outlineLevel="0" max="13826" min="13825" style="172" width="66.14"/>
    <col collapsed="false" customWidth="false" hidden="false" outlineLevel="0" max="14080" min="13827" style="172" width="9.14"/>
    <col collapsed="false" customWidth="true" hidden="false" outlineLevel="0" max="14082" min="14081" style="172" width="66.14"/>
    <col collapsed="false" customWidth="false" hidden="false" outlineLevel="0" max="14336" min="14083" style="172" width="9.14"/>
    <col collapsed="false" customWidth="true" hidden="false" outlineLevel="0" max="14338" min="14337" style="172" width="66.14"/>
    <col collapsed="false" customWidth="false" hidden="false" outlineLevel="0" max="14592" min="14339" style="172" width="9.14"/>
    <col collapsed="false" customWidth="true" hidden="false" outlineLevel="0" max="14594" min="14593" style="172" width="66.14"/>
    <col collapsed="false" customWidth="false" hidden="false" outlineLevel="0" max="14848" min="14595" style="172" width="9.14"/>
    <col collapsed="false" customWidth="true" hidden="false" outlineLevel="0" max="14850" min="14849" style="172" width="66.14"/>
    <col collapsed="false" customWidth="false" hidden="false" outlineLevel="0" max="15104" min="14851" style="172" width="9.14"/>
    <col collapsed="false" customWidth="true" hidden="false" outlineLevel="0" max="15106" min="15105" style="172" width="66.14"/>
    <col collapsed="false" customWidth="false" hidden="false" outlineLevel="0" max="15360" min="15107" style="172" width="9.14"/>
    <col collapsed="false" customWidth="true" hidden="false" outlineLevel="0" max="15362" min="15361" style="172" width="66.14"/>
    <col collapsed="false" customWidth="false" hidden="false" outlineLevel="0" max="15616" min="15363" style="172" width="9.14"/>
    <col collapsed="false" customWidth="true" hidden="false" outlineLevel="0" max="15618" min="15617" style="172" width="66.14"/>
    <col collapsed="false" customWidth="false" hidden="false" outlineLevel="0" max="15872" min="15619" style="172" width="9.14"/>
    <col collapsed="false" customWidth="true" hidden="false" outlineLevel="0" max="15874" min="15873" style="172" width="66.14"/>
    <col collapsed="false" customWidth="false" hidden="false" outlineLevel="0" max="16128" min="15875" style="172" width="9.14"/>
    <col collapsed="false" customWidth="true" hidden="false" outlineLevel="0" max="16130" min="16129" style="172" width="66.14"/>
    <col collapsed="false" customWidth="false" hidden="false" outlineLevel="0" max="16384" min="16131" style="172"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524</v>
      </c>
    </row>
    <row r="4" customFormat="false" ht="15.75" hidden="false" customHeight="false" outlineLevel="0" collapsed="false">
      <c r="B4" s="248"/>
    </row>
    <row r="5" customFormat="false" ht="18.75" hidden="false" customHeight="false" outlineLevel="0" collapsed="false">
      <c r="A5" s="249" t="str">
        <f aca="false">'7. Паспорт отчет о закупке'!A5:AV5</f>
        <v>Год раскрытия информации: 2025 год</v>
      </c>
      <c r="B5" s="249"/>
      <c r="C5" s="250"/>
      <c r="D5" s="250"/>
      <c r="E5" s="250"/>
      <c r="F5" s="250"/>
      <c r="G5" s="250"/>
      <c r="H5" s="250"/>
    </row>
    <row r="6" customFormat="false" ht="18.75" hidden="false" customHeight="false" outlineLevel="0" collapsed="false">
      <c r="A6" s="251"/>
      <c r="B6" s="251"/>
      <c r="C6" s="251"/>
      <c r="D6" s="251"/>
      <c r="E6" s="251"/>
      <c r="F6" s="251"/>
      <c r="G6" s="251"/>
      <c r="H6" s="251"/>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Акционерное общество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'1. паспорт местоположение'!A12:C12</f>
        <v>J_525-ОНТМ-28</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4"/>
      <c r="B14" s="84"/>
      <c r="C14" s="84"/>
      <c r="D14" s="84"/>
      <c r="E14" s="84"/>
      <c r="F14" s="84"/>
      <c r="G14" s="84"/>
      <c r="H14" s="84"/>
    </row>
    <row r="15" customFormat="false" ht="38.25" hidden="false" customHeight="true" outlineLevel="0" collapsed="false">
      <c r="A15" s="252" t="str">
        <f aca="false">'7. Паспорт отчет о закупке'!A15:AV15</f>
        <v>Приобретение вертикально-сверлильного станка 1 шт.</v>
      </c>
      <c r="B15" s="252"/>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3"/>
    </row>
    <row r="18" customFormat="false" ht="33.75" hidden="false" customHeight="true" outlineLevel="0" collapsed="false">
      <c r="A18" s="254" t="s">
        <v>525</v>
      </c>
      <c r="B18" s="254"/>
    </row>
    <row r="19" customFormat="false" ht="15.75" hidden="false" customHeight="false" outlineLevel="0" collapsed="false">
      <c r="B19" s="248"/>
    </row>
    <row r="20" customFormat="false" ht="16.5" hidden="false" customHeight="false" outlineLevel="0" collapsed="false">
      <c r="B20" s="255"/>
    </row>
    <row r="21" customFormat="false" ht="65.25" hidden="false" customHeight="true" outlineLevel="0" collapsed="false">
      <c r="A21" s="256" t="s">
        <v>526</v>
      </c>
      <c r="B21" s="257" t="str">
        <f aca="false">A15</f>
        <v>Приобретение вертикально-сверлильного станка 1 шт.</v>
      </c>
    </row>
    <row r="22" customFormat="false" ht="16.5" hidden="false" customHeight="false" outlineLevel="0" collapsed="false">
      <c r="A22" s="256" t="s">
        <v>527</v>
      </c>
      <c r="B22" s="38" t="str">
        <f aca="false">'1. паспорт местоположение'!C27</f>
        <v>Петропавловск-Камчатский городской округ</v>
      </c>
    </row>
    <row r="23" customFormat="false" ht="16.5" hidden="false" customHeight="false" outlineLevel="0" collapsed="false">
      <c r="A23" s="256" t="s">
        <v>528</v>
      </c>
      <c r="B23" s="257" t="s">
        <v>529</v>
      </c>
    </row>
    <row r="24" customFormat="false" ht="16.5" hidden="false" customHeight="false" outlineLevel="0" collapsed="false">
      <c r="A24" s="256" t="s">
        <v>530</v>
      </c>
      <c r="B24" s="257" t="s">
        <v>23</v>
      </c>
    </row>
    <row r="25" customFormat="false" ht="16.5" hidden="false" customHeight="false" outlineLevel="0" collapsed="false">
      <c r="A25" s="258" t="s">
        <v>531</v>
      </c>
      <c r="B25" s="259" t="n">
        <v>2024</v>
      </c>
    </row>
    <row r="26" customFormat="false" ht="16.5" hidden="false" customHeight="false" outlineLevel="0" collapsed="false">
      <c r="A26" s="260" t="s">
        <v>532</v>
      </c>
      <c r="B26" s="257" t="s">
        <v>533</v>
      </c>
    </row>
    <row r="27" customFormat="false" ht="29.25" hidden="false" customHeight="false" outlineLevel="0" collapsed="false">
      <c r="A27" s="261" t="s">
        <v>534</v>
      </c>
      <c r="B27" s="262" t="n">
        <f aca="false">'6.2. Паспорт фин осв ввод'!D24</f>
        <v>2.0900346</v>
      </c>
    </row>
    <row r="28" customFormat="false" ht="16.5" hidden="false" customHeight="false" outlineLevel="0" collapsed="false">
      <c r="A28" s="263" t="s">
        <v>535</v>
      </c>
      <c r="B28" s="262" t="s">
        <v>536</v>
      </c>
    </row>
    <row r="29" customFormat="false" ht="29.25" hidden="false" customHeight="false" outlineLevel="0" collapsed="false">
      <c r="A29" s="264" t="s">
        <v>537</v>
      </c>
      <c r="B29" s="262" t="n">
        <f aca="false">B30</f>
        <v>2.0900346</v>
      </c>
    </row>
    <row r="30" customFormat="false" ht="29.25" hidden="false" customHeight="false" outlineLevel="0" collapsed="false">
      <c r="A30" s="264" t="s">
        <v>538</v>
      </c>
      <c r="B30" s="262" t="n">
        <f aca="false">B38</f>
        <v>2.0900346</v>
      </c>
    </row>
    <row r="31" customFormat="false" ht="16.5" hidden="false" customHeight="false" outlineLevel="0" collapsed="false">
      <c r="A31" s="263" t="s">
        <v>539</v>
      </c>
      <c r="B31" s="262" t="s">
        <v>23</v>
      </c>
    </row>
    <row r="32" customFormat="false" ht="29.25" hidden="false" customHeight="false" outlineLevel="0" collapsed="false">
      <c r="A32" s="264" t="s">
        <v>540</v>
      </c>
      <c r="B32" s="262" t="s">
        <v>23</v>
      </c>
    </row>
    <row r="33" customFormat="false" ht="16.5" hidden="false" customHeight="false" outlineLevel="0" collapsed="false">
      <c r="A33" s="263" t="s">
        <v>541</v>
      </c>
      <c r="B33" s="262" t="s">
        <v>23</v>
      </c>
    </row>
    <row r="34" customFormat="false" ht="16.5" hidden="false" customHeight="false" outlineLevel="0" collapsed="false">
      <c r="A34" s="263" t="s">
        <v>542</v>
      </c>
      <c r="B34" s="262" t="s">
        <v>23</v>
      </c>
    </row>
    <row r="35" customFormat="false" ht="16.5" hidden="false" customHeight="false" outlineLevel="0" collapsed="false">
      <c r="A35" s="263" t="s">
        <v>543</v>
      </c>
      <c r="B35" s="262" t="s">
        <v>23</v>
      </c>
    </row>
    <row r="36" customFormat="false" ht="16.5" hidden="false" customHeight="false" outlineLevel="0" collapsed="false">
      <c r="A36" s="263" t="s">
        <v>544</v>
      </c>
      <c r="B36" s="262" t="s">
        <v>23</v>
      </c>
    </row>
    <row r="37" customFormat="false" ht="29.25" hidden="false" customHeight="false" outlineLevel="0" collapsed="false">
      <c r="A37" s="264" t="s">
        <v>545</v>
      </c>
      <c r="B37" s="262" t="s">
        <v>546</v>
      </c>
    </row>
    <row r="38" customFormat="false" ht="16.5" hidden="false" customHeight="false" outlineLevel="0" collapsed="false">
      <c r="A38" s="263" t="s">
        <v>541</v>
      </c>
      <c r="B38" s="262" t="n">
        <v>2.0900346</v>
      </c>
    </row>
    <row r="39" customFormat="false" ht="16.5" hidden="false" customHeight="false" outlineLevel="0" collapsed="false">
      <c r="A39" s="263" t="s">
        <v>542</v>
      </c>
      <c r="B39" s="265" t="n">
        <f aca="false">B38/B27</f>
        <v>1</v>
      </c>
    </row>
    <row r="40" customFormat="false" ht="16.5" hidden="false" customHeight="false" outlineLevel="0" collapsed="false">
      <c r="A40" s="263" t="s">
        <v>543</v>
      </c>
      <c r="B40" s="262" t="n">
        <f aca="false">B38</f>
        <v>2.0900346</v>
      </c>
    </row>
    <row r="41" customFormat="false" ht="16.5" hidden="false" customHeight="false" outlineLevel="0" collapsed="false">
      <c r="A41" s="263" t="s">
        <v>544</v>
      </c>
      <c r="B41" s="262" t="n">
        <v>1.7416955</v>
      </c>
    </row>
    <row r="42" customFormat="false" ht="29.25" hidden="false" customHeight="false" outlineLevel="0" collapsed="false">
      <c r="A42" s="264" t="s">
        <v>547</v>
      </c>
      <c r="B42" s="262" t="s">
        <v>23</v>
      </c>
    </row>
    <row r="43" customFormat="false" ht="16.5" hidden="false" customHeight="false" outlineLevel="0" collapsed="false">
      <c r="A43" s="263" t="s">
        <v>541</v>
      </c>
      <c r="B43" s="262" t="s">
        <v>23</v>
      </c>
    </row>
    <row r="44" customFormat="false" ht="16.5" hidden="false" customHeight="false" outlineLevel="0" collapsed="false">
      <c r="A44" s="263" t="s">
        <v>542</v>
      </c>
      <c r="B44" s="262" t="s">
        <v>23</v>
      </c>
    </row>
    <row r="45" customFormat="false" ht="16.5" hidden="false" customHeight="false" outlineLevel="0" collapsed="false">
      <c r="A45" s="263" t="s">
        <v>543</v>
      </c>
      <c r="B45" s="262" t="s">
        <v>23</v>
      </c>
    </row>
    <row r="46" customFormat="false" ht="16.5" hidden="false" customHeight="false" outlineLevel="0" collapsed="false">
      <c r="A46" s="263" t="s">
        <v>544</v>
      </c>
      <c r="B46" s="262" t="s">
        <v>23</v>
      </c>
    </row>
    <row r="47" customFormat="false" ht="29.25" hidden="false" customHeight="false" outlineLevel="0" collapsed="false">
      <c r="A47" s="266" t="s">
        <v>548</v>
      </c>
      <c r="B47" s="262" t="s">
        <v>23</v>
      </c>
    </row>
    <row r="48" customFormat="false" ht="16.5" hidden="false" customHeight="false" outlineLevel="0" collapsed="false">
      <c r="A48" s="267" t="s">
        <v>539</v>
      </c>
      <c r="B48" s="262" t="s">
        <v>23</v>
      </c>
    </row>
    <row r="49" customFormat="false" ht="16.5" hidden="false" customHeight="false" outlineLevel="0" collapsed="false">
      <c r="A49" s="267" t="s">
        <v>549</v>
      </c>
      <c r="B49" s="262" t="s">
        <v>23</v>
      </c>
    </row>
    <row r="50" customFormat="false" ht="16.5" hidden="false" customHeight="false" outlineLevel="0" collapsed="false">
      <c r="A50" s="267" t="s">
        <v>550</v>
      </c>
      <c r="B50" s="262" t="s">
        <v>23</v>
      </c>
    </row>
    <row r="51" customFormat="false" ht="16.5" hidden="false" customHeight="false" outlineLevel="0" collapsed="false">
      <c r="A51" s="267" t="s">
        <v>551</v>
      </c>
      <c r="B51" s="262" t="s">
        <v>23</v>
      </c>
    </row>
    <row r="52" customFormat="false" ht="16.5" hidden="false" customHeight="false" outlineLevel="0" collapsed="false">
      <c r="A52" s="258" t="s">
        <v>552</v>
      </c>
      <c r="B52" s="268" t="n">
        <f aca="false">B53/B27</f>
        <v>1</v>
      </c>
    </row>
    <row r="53" customFormat="false" ht="16.5" hidden="false" customHeight="false" outlineLevel="0" collapsed="false">
      <c r="A53" s="258" t="s">
        <v>553</v>
      </c>
      <c r="B53" s="262" t="n">
        <v>2.0900346</v>
      </c>
    </row>
    <row r="54" customFormat="false" ht="16.5" hidden="false" customHeight="false" outlineLevel="0" collapsed="false">
      <c r="A54" s="258" t="s">
        <v>554</v>
      </c>
      <c r="B54" s="268" t="n">
        <f aca="false">B55/B27</f>
        <v>0.833333333333333</v>
      </c>
    </row>
    <row r="55" customFormat="false" ht="16.5" hidden="false" customHeight="false" outlineLevel="0" collapsed="false">
      <c r="A55" s="260" t="s">
        <v>555</v>
      </c>
      <c r="B55" s="262" t="n">
        <v>1.7416955</v>
      </c>
    </row>
    <row r="56" customFormat="false" ht="15.75" hidden="false" customHeight="true" outlineLevel="0" collapsed="false">
      <c r="A56" s="266" t="s">
        <v>556</v>
      </c>
      <c r="B56" s="262" t="s">
        <v>23</v>
      </c>
    </row>
    <row r="57" customFormat="false" ht="16.5" hidden="false" customHeight="false" outlineLevel="0" collapsed="false">
      <c r="A57" s="269" t="s">
        <v>557</v>
      </c>
      <c r="B57" s="262" t="s">
        <v>23</v>
      </c>
    </row>
    <row r="58" customFormat="false" ht="16.5" hidden="false" customHeight="false" outlineLevel="0" collapsed="false">
      <c r="A58" s="269" t="s">
        <v>558</v>
      </c>
      <c r="B58" s="262" t="s">
        <v>23</v>
      </c>
    </row>
    <row r="59" customFormat="false" ht="16.5" hidden="false" customHeight="false" outlineLevel="0" collapsed="false">
      <c r="A59" s="269" t="s">
        <v>559</v>
      </c>
      <c r="B59" s="262" t="s">
        <v>23</v>
      </c>
    </row>
    <row r="60" customFormat="false" ht="16.5" hidden="false" customHeight="false" outlineLevel="0" collapsed="false">
      <c r="A60" s="269" t="s">
        <v>560</v>
      </c>
      <c r="B60" s="262" t="s">
        <v>23</v>
      </c>
    </row>
    <row r="61" customFormat="false" ht="16.5" hidden="false" customHeight="false" outlineLevel="0" collapsed="false">
      <c r="A61" s="270" t="s">
        <v>561</v>
      </c>
      <c r="B61" s="262" t="s">
        <v>546</v>
      </c>
    </row>
    <row r="62" customFormat="false" ht="30.75" hidden="false" customHeight="false" outlineLevel="0" collapsed="false">
      <c r="A62" s="267" t="s">
        <v>562</v>
      </c>
      <c r="B62" s="257" t="s">
        <v>23</v>
      </c>
    </row>
    <row r="63" customFormat="false" ht="29.25" hidden="false" customHeight="false" outlineLevel="0" collapsed="false">
      <c r="A63" s="258" t="s">
        <v>563</v>
      </c>
      <c r="B63" s="257" t="s">
        <v>23</v>
      </c>
    </row>
    <row r="64" customFormat="false" ht="16.5" hidden="false" customHeight="false" outlineLevel="0" collapsed="false">
      <c r="A64" s="267" t="s">
        <v>539</v>
      </c>
      <c r="B64" s="257" t="s">
        <v>23</v>
      </c>
    </row>
    <row r="65" customFormat="false" ht="16.5" hidden="false" customHeight="false" outlineLevel="0" collapsed="false">
      <c r="A65" s="267" t="s">
        <v>564</v>
      </c>
      <c r="B65" s="257" t="s">
        <v>23</v>
      </c>
    </row>
    <row r="66" customFormat="false" ht="16.5" hidden="false" customHeight="false" outlineLevel="0" collapsed="false">
      <c r="A66" s="267" t="s">
        <v>565</v>
      </c>
      <c r="B66" s="257" t="s">
        <v>23</v>
      </c>
    </row>
    <row r="67" customFormat="false" ht="16.5" hidden="false" customHeight="false" outlineLevel="0" collapsed="false">
      <c r="A67" s="271" t="s">
        <v>566</v>
      </c>
      <c r="B67" s="257" t="s">
        <v>23</v>
      </c>
    </row>
    <row r="68" customFormat="false" ht="16.5" hidden="false" customHeight="false" outlineLevel="0" collapsed="false">
      <c r="A68" s="258" t="s">
        <v>567</v>
      </c>
      <c r="B68" s="257" t="s">
        <v>23</v>
      </c>
    </row>
    <row r="69" customFormat="false" ht="16.5" hidden="false" customHeight="false" outlineLevel="0" collapsed="false">
      <c r="A69" s="269" t="s">
        <v>568</v>
      </c>
      <c r="B69" s="257" t="s">
        <v>23</v>
      </c>
    </row>
    <row r="70" customFormat="false" ht="16.5" hidden="false" customHeight="false" outlineLevel="0" collapsed="false">
      <c r="A70" s="269" t="s">
        <v>569</v>
      </c>
      <c r="B70" s="257" t="s">
        <v>23</v>
      </c>
    </row>
    <row r="71" customFormat="false" ht="16.5" hidden="false" customHeight="false" outlineLevel="0" collapsed="false">
      <c r="A71" s="269" t="s">
        <v>570</v>
      </c>
      <c r="B71" s="257" t="s">
        <v>23</v>
      </c>
    </row>
    <row r="72" customFormat="false" ht="15" hidden="false" customHeight="false" outlineLevel="0" collapsed="false">
      <c r="A72" s="272" t="s">
        <v>571</v>
      </c>
      <c r="B72" s="257" t="s">
        <v>23</v>
      </c>
    </row>
    <row r="73" customFormat="false" ht="28.5" hidden="false" customHeight="true" outlineLevel="0" collapsed="false">
      <c r="A73" s="266" t="s">
        <v>572</v>
      </c>
      <c r="B73" s="257" t="s">
        <v>23</v>
      </c>
    </row>
    <row r="74" customFormat="false" ht="15.75" hidden="false" customHeight="false" outlineLevel="0" collapsed="false">
      <c r="A74" s="269" t="s">
        <v>573</v>
      </c>
      <c r="B74" s="257"/>
    </row>
    <row r="75" customFormat="false" ht="15.75" hidden="false" customHeight="false" outlineLevel="0" collapsed="false">
      <c r="A75" s="269" t="s">
        <v>574</v>
      </c>
      <c r="B75" s="257"/>
    </row>
    <row r="76" customFormat="false" ht="15.75" hidden="false" customHeight="false" outlineLevel="0" collapsed="false">
      <c r="A76" s="269" t="s">
        <v>575</v>
      </c>
      <c r="B76" s="257"/>
    </row>
    <row r="77" customFormat="false" ht="15.75" hidden="false" customHeight="false" outlineLevel="0" collapsed="false">
      <c r="A77" s="269" t="s">
        <v>576</v>
      </c>
      <c r="B77" s="257"/>
    </row>
    <row r="78" customFormat="false" ht="16.5" hidden="false" customHeight="false" outlineLevel="0" collapsed="false">
      <c r="A78" s="273" t="s">
        <v>577</v>
      </c>
      <c r="B78" s="257"/>
    </row>
    <row r="81" customFormat="false" ht="15.75" hidden="false" customHeight="false" outlineLevel="0" collapsed="false">
      <c r="A81" s="274"/>
      <c r="B81" s="275"/>
    </row>
    <row r="82" customFormat="false" ht="15.75" hidden="false" customHeight="false" outlineLevel="0" collapsed="false">
      <c r="B82" s="276"/>
    </row>
    <row r="83" customFormat="false" ht="15.75" hidden="false" customHeight="false" outlineLevel="0" collapsed="false">
      <c r="B83" s="277"/>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32">
      <formula>""</formula>
    </cfRule>
    <cfRule type="cellIs" priority="3" operator="equal" aboveAverage="0" equalAverage="0" bottom="0" percent="0" rank="0" text="" dxfId="3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9" activeCellId="1" sqref="B72 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J_525-ОНТМ-28</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Приобретение вертикально-сверлильного станка 1 шт.</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74</v>
      </c>
      <c r="C19" s="45" t="s">
        <v>75</v>
      </c>
      <c r="D19" s="45" t="s">
        <v>76</v>
      </c>
      <c r="E19" s="45" t="s">
        <v>77</v>
      </c>
      <c r="F19" s="45" t="s">
        <v>78</v>
      </c>
      <c r="G19" s="45" t="s">
        <v>79</v>
      </c>
      <c r="H19" s="45" t="s">
        <v>80</v>
      </c>
      <c r="I19" s="45" t="s">
        <v>81</v>
      </c>
      <c r="J19" s="45" t="s">
        <v>82</v>
      </c>
      <c r="K19" s="45" t="s">
        <v>83</v>
      </c>
      <c r="L19" s="45" t="s">
        <v>84</v>
      </c>
      <c r="M19" s="45" t="s">
        <v>85</v>
      </c>
      <c r="N19" s="45" t="s">
        <v>86</v>
      </c>
      <c r="O19" s="45" t="s">
        <v>87</v>
      </c>
      <c r="P19" s="45" t="s">
        <v>88</v>
      </c>
      <c r="Q19" s="45" t="s">
        <v>89</v>
      </c>
      <c r="R19" s="45"/>
      <c r="S19" s="46" t="s">
        <v>90</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91</v>
      </c>
      <c r="R20" s="47" t="s">
        <v>92</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7" activeCellId="1" sqref="B72 A7"/>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9.14"/>
    <col collapsed="false" customWidth="true" hidden="false" outlineLevel="0" max="10" min="10" style="51" width="9.29"/>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J_525-ОНТМ-28</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Приобретение вертикально-сверлильного станка 1 шт.</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93</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94</v>
      </c>
      <c r="C21" s="56"/>
      <c r="D21" s="56" t="s">
        <v>95</v>
      </c>
      <c r="E21" s="56" t="s">
        <v>96</v>
      </c>
      <c r="F21" s="56"/>
      <c r="G21" s="56" t="s">
        <v>97</v>
      </c>
      <c r="H21" s="56"/>
      <c r="I21" s="56" t="s">
        <v>98</v>
      </c>
      <c r="J21" s="56"/>
      <c r="K21" s="56" t="s">
        <v>99</v>
      </c>
      <c r="L21" s="56" t="s">
        <v>100</v>
      </c>
      <c r="M21" s="56"/>
      <c r="N21" s="56" t="s">
        <v>101</v>
      </c>
      <c r="O21" s="56"/>
      <c r="P21" s="56" t="s">
        <v>102</v>
      </c>
      <c r="Q21" s="57" t="s">
        <v>103</v>
      </c>
      <c r="R21" s="57"/>
      <c r="S21" s="58" t="s">
        <v>104</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105</v>
      </c>
      <c r="R22" s="57" t="s">
        <v>106</v>
      </c>
      <c r="S22" s="57" t="s">
        <v>107</v>
      </c>
      <c r="T22" s="57" t="s">
        <v>108</v>
      </c>
    </row>
    <row r="23" customFormat="false" ht="51.75" hidden="false" customHeight="true" outlineLevel="0" collapsed="false">
      <c r="A23" s="55"/>
      <c r="B23" s="56" t="s">
        <v>109</v>
      </c>
      <c r="C23" s="56" t="s">
        <v>110</v>
      </c>
      <c r="D23" s="56"/>
      <c r="E23" s="56" t="s">
        <v>109</v>
      </c>
      <c r="F23" s="56" t="s">
        <v>110</v>
      </c>
      <c r="G23" s="56" t="s">
        <v>109</v>
      </c>
      <c r="H23" s="56" t="s">
        <v>110</v>
      </c>
      <c r="I23" s="56" t="s">
        <v>109</v>
      </c>
      <c r="J23" s="56" t="s">
        <v>110</v>
      </c>
      <c r="K23" s="56" t="s">
        <v>109</v>
      </c>
      <c r="L23" s="56" t="s">
        <v>109</v>
      </c>
      <c r="M23" s="56" t="s">
        <v>110</v>
      </c>
      <c r="N23" s="56" t="s">
        <v>109</v>
      </c>
      <c r="O23" s="56" t="s">
        <v>110</v>
      </c>
      <c r="P23" s="59" t="s">
        <v>109</v>
      </c>
      <c r="Q23" s="57" t="s">
        <v>109</v>
      </c>
      <c r="R23" s="57" t="s">
        <v>109</v>
      </c>
      <c r="S23" s="57" t="s">
        <v>109</v>
      </c>
      <c r="T23" s="57" t="s">
        <v>109</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111</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112</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113</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114</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115</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116</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117</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118</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119</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120</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121</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122</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1" sqref="B72 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Акционерное общество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J_525-ОНТМ-28</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Приобретение вертикально-сверлильного станка 1 шт.</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124</v>
      </c>
      <c r="C21" s="57"/>
      <c r="D21" s="57" t="s">
        <v>125</v>
      </c>
      <c r="E21" s="57"/>
      <c r="F21" s="57" t="s">
        <v>83</v>
      </c>
      <c r="G21" s="57"/>
      <c r="H21" s="57"/>
      <c r="I21" s="57"/>
      <c r="J21" s="57" t="s">
        <v>126</v>
      </c>
      <c r="K21" s="57" t="s">
        <v>127</v>
      </c>
      <c r="L21" s="57"/>
      <c r="M21" s="57" t="s">
        <v>128</v>
      </c>
      <c r="N21" s="57"/>
      <c r="O21" s="57" t="s">
        <v>129</v>
      </c>
      <c r="P21" s="57"/>
      <c r="Q21" s="57" t="s">
        <v>130</v>
      </c>
      <c r="R21" s="57"/>
      <c r="S21" s="57" t="s">
        <v>131</v>
      </c>
      <c r="T21" s="57" t="s">
        <v>132</v>
      </c>
      <c r="U21" s="57" t="s">
        <v>133</v>
      </c>
      <c r="V21" s="57" t="s">
        <v>134</v>
      </c>
      <c r="W21" s="57"/>
      <c r="X21" s="58" t="s">
        <v>103</v>
      </c>
      <c r="Y21" s="58"/>
      <c r="Z21" s="58" t="s">
        <v>104</v>
      </c>
      <c r="AA21" s="58"/>
    </row>
    <row r="22" customFormat="false" ht="216" hidden="false" customHeight="true" outlineLevel="0" collapsed="false">
      <c r="A22" s="57"/>
      <c r="B22" s="57"/>
      <c r="C22" s="57"/>
      <c r="D22" s="57"/>
      <c r="E22" s="57"/>
      <c r="F22" s="57" t="s">
        <v>135</v>
      </c>
      <c r="G22" s="57"/>
      <c r="H22" s="57" t="s">
        <v>136</v>
      </c>
      <c r="I22" s="57"/>
      <c r="J22" s="57"/>
      <c r="K22" s="57"/>
      <c r="L22" s="57"/>
      <c r="M22" s="57"/>
      <c r="N22" s="57"/>
      <c r="O22" s="57"/>
      <c r="P22" s="57"/>
      <c r="Q22" s="57"/>
      <c r="R22" s="57"/>
      <c r="S22" s="57"/>
      <c r="T22" s="57"/>
      <c r="U22" s="57"/>
      <c r="V22" s="57"/>
      <c r="W22" s="57"/>
      <c r="X22" s="57" t="s">
        <v>105</v>
      </c>
      <c r="Y22" s="57" t="s">
        <v>106</v>
      </c>
      <c r="Z22" s="57" t="s">
        <v>107</v>
      </c>
      <c r="AA22" s="57" t="s">
        <v>108</v>
      </c>
    </row>
    <row r="23" customFormat="false" ht="60" hidden="false" customHeight="true" outlineLevel="0" collapsed="false">
      <c r="A23" s="57"/>
      <c r="B23" s="73" t="s">
        <v>109</v>
      </c>
      <c r="C23" s="73" t="s">
        <v>110</v>
      </c>
      <c r="D23" s="73" t="s">
        <v>109</v>
      </c>
      <c r="E23" s="73" t="s">
        <v>110</v>
      </c>
      <c r="F23" s="73" t="s">
        <v>109</v>
      </c>
      <c r="G23" s="73" t="s">
        <v>110</v>
      </c>
      <c r="H23" s="73" t="s">
        <v>109</v>
      </c>
      <c r="I23" s="73" t="s">
        <v>110</v>
      </c>
      <c r="J23" s="73" t="s">
        <v>109</v>
      </c>
      <c r="K23" s="73" t="s">
        <v>109</v>
      </c>
      <c r="L23" s="73" t="s">
        <v>110</v>
      </c>
      <c r="M23" s="73" t="s">
        <v>109</v>
      </c>
      <c r="N23" s="73" t="s">
        <v>110</v>
      </c>
      <c r="O23" s="73" t="s">
        <v>109</v>
      </c>
      <c r="P23" s="73" t="s">
        <v>110</v>
      </c>
      <c r="Q23" s="73" t="s">
        <v>109</v>
      </c>
      <c r="R23" s="73" t="s">
        <v>110</v>
      </c>
      <c r="S23" s="73" t="s">
        <v>109</v>
      </c>
      <c r="T23" s="73" t="s">
        <v>109</v>
      </c>
      <c r="U23" s="73" t="s">
        <v>109</v>
      </c>
      <c r="V23" s="73" t="s">
        <v>109</v>
      </c>
      <c r="W23" s="73" t="s">
        <v>110</v>
      </c>
      <c r="X23" s="73" t="s">
        <v>109</v>
      </c>
      <c r="Y23" s="73" t="s">
        <v>109</v>
      </c>
      <c r="Z23" s="57" t="s">
        <v>109</v>
      </c>
      <c r="AA23" s="57" t="s">
        <v>109</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8" colorId="64" zoomScale="90" zoomScaleNormal="100" zoomScalePageLayoutView="90" workbookViewId="0">
      <selection pane="topLeft" activeCell="C26" activeCellId="1" sqref="B72 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Акционерное общество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J_525-ОНТМ-28</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Приобретение вертикально-сверлильного станка 1 шт.</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137</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9" t="s">
        <v>138</v>
      </c>
      <c r="C22" s="80" t="s">
        <v>139</v>
      </c>
      <c r="D22" s="26"/>
      <c r="E22" s="26"/>
      <c r="F22" s="27"/>
      <c r="G22" s="27"/>
      <c r="H22" s="27"/>
      <c r="I22" s="27"/>
      <c r="J22" s="27"/>
      <c r="K22" s="27"/>
      <c r="L22" s="27"/>
      <c r="M22" s="27"/>
      <c r="N22" s="27"/>
      <c r="O22" s="27"/>
      <c r="P22" s="27"/>
      <c r="Q22" s="28"/>
      <c r="R22" s="28"/>
      <c r="S22" s="28"/>
      <c r="T22" s="28"/>
      <c r="U22" s="28"/>
    </row>
    <row r="23" customFormat="false" ht="27.35" hidden="false" customHeight="false" outlineLevel="0" collapsed="false">
      <c r="A23" s="29" t="s">
        <v>18</v>
      </c>
      <c r="B23" s="81" t="s">
        <v>140</v>
      </c>
      <c r="C23" s="23" t="s">
        <v>141</v>
      </c>
      <c r="D23" s="40"/>
      <c r="E23" s="40"/>
      <c r="F23" s="40"/>
      <c r="G23" s="40"/>
      <c r="H23" s="40"/>
      <c r="I23" s="40"/>
      <c r="J23" s="40"/>
      <c r="K23" s="40"/>
      <c r="L23" s="40"/>
      <c r="M23" s="40"/>
      <c r="N23" s="40"/>
      <c r="O23" s="40"/>
      <c r="P23" s="40"/>
      <c r="Q23" s="40"/>
      <c r="R23" s="40"/>
      <c r="S23" s="40"/>
      <c r="T23" s="40"/>
      <c r="U23" s="40"/>
    </row>
    <row r="24" customFormat="false" ht="39.8" hidden="false" customHeight="false" outlineLevel="0" collapsed="false">
      <c r="A24" s="29" t="s">
        <v>21</v>
      </c>
      <c r="B24" s="81" t="s">
        <v>142</v>
      </c>
      <c r="C24" s="23" t="s">
        <v>143</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1" t="s">
        <v>144</v>
      </c>
      <c r="C25" s="41" t="n">
        <f aca="false">'1. паспорт местоположение'!C49/1</f>
        <v>1.7416955</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1" t="s">
        <v>145</v>
      </c>
      <c r="C26" s="41" t="s">
        <v>146</v>
      </c>
      <c r="D26" s="40"/>
      <c r="E26" s="40"/>
      <c r="F26" s="40"/>
      <c r="G26" s="40"/>
      <c r="H26" s="40"/>
      <c r="I26" s="40"/>
      <c r="J26" s="40"/>
      <c r="K26" s="40"/>
      <c r="L26" s="40"/>
      <c r="M26" s="40"/>
      <c r="N26" s="40"/>
      <c r="O26" s="40"/>
      <c r="P26" s="40"/>
      <c r="Q26" s="40"/>
      <c r="R26" s="40"/>
      <c r="S26" s="40"/>
      <c r="T26" s="40"/>
      <c r="U26" s="40"/>
    </row>
    <row r="27" customFormat="false" ht="120.75" hidden="false" customHeight="true" outlineLevel="0" collapsed="false">
      <c r="A27" s="29" t="s">
        <v>30</v>
      </c>
      <c r="B27" s="81" t="s">
        <v>147</v>
      </c>
      <c r="C27" s="25" t="s">
        <v>148</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1" t="s">
        <v>149</v>
      </c>
      <c r="C28" s="25" t="n">
        <v>2024</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150</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151</v>
      </c>
      <c r="C30" s="25" t="s">
        <v>152</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0" colorId="64" zoomScale="80" zoomScaleNormal="80" zoomScalePageLayoutView="80" workbookViewId="0">
      <selection pane="topLeft" activeCell="A5" activeCellId="1" sqref="B72 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2" t="str">
        <f aca="false">'3.3 паспорт описание'!A5:C5</f>
        <v>Год раскрытия информации: 2025 год</v>
      </c>
      <c r="B4" s="82"/>
      <c r="C4" s="82"/>
      <c r="D4" s="82"/>
      <c r="E4" s="82"/>
      <c r="F4" s="82"/>
      <c r="G4" s="82"/>
      <c r="H4" s="82"/>
      <c r="I4" s="82"/>
      <c r="J4" s="82"/>
      <c r="K4" s="82"/>
      <c r="L4" s="82"/>
      <c r="M4" s="82"/>
      <c r="N4" s="82"/>
      <c r="O4" s="82"/>
      <c r="P4" s="82"/>
      <c r="Q4" s="82"/>
      <c r="R4" s="82"/>
      <c r="S4" s="82"/>
      <c r="T4" s="82"/>
      <c r="U4" s="82"/>
      <c r="V4" s="82"/>
      <c r="W4" s="82"/>
      <c r="X4" s="82"/>
      <c r="Y4" s="82"/>
      <c r="Z4" s="82"/>
    </row>
    <row r="5" customFormat="false" ht="18.75" hidden="false" customHeight="false" outlineLevel="0" collapsed="false">
      <c r="A5" s="83"/>
      <c r="B5" s="83"/>
      <c r="C5" s="83"/>
      <c r="D5" s="83"/>
      <c r="E5" s="83"/>
      <c r="F5" s="83"/>
      <c r="G5" s="83"/>
      <c r="H5" s="83"/>
      <c r="I5" s="83"/>
      <c r="J5" s="83"/>
      <c r="K5" s="83"/>
      <c r="L5" s="83"/>
      <c r="M5" s="83"/>
      <c r="N5" s="83"/>
      <c r="O5" s="83"/>
      <c r="P5" s="83"/>
      <c r="Q5" s="83"/>
      <c r="R5" s="83"/>
      <c r="S5" s="83"/>
      <c r="T5" s="83"/>
      <c r="U5" s="83"/>
      <c r="V5" s="83"/>
      <c r="W5" s="83"/>
      <c r="X5" s="83"/>
      <c r="Y5" s="83"/>
      <c r="Z5" s="83"/>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J_525-ОНТМ-28</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4"/>
      <c r="AB13" s="84"/>
    </row>
    <row r="14" customFormat="false" ht="18.75" hidden="false" customHeight="false" outlineLevel="0" collapsed="false">
      <c r="A14" s="52" t="str">
        <f aca="false">'3.3 паспорт описание'!A15:C15</f>
        <v>Приобретение вертикально-сверлильного станка 1 шт.</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5"/>
      <c r="B16" s="85"/>
      <c r="C16" s="85"/>
      <c r="D16" s="85"/>
      <c r="E16" s="85"/>
      <c r="F16" s="85"/>
      <c r="G16" s="85"/>
      <c r="H16" s="85"/>
      <c r="I16" s="85"/>
      <c r="J16" s="85"/>
      <c r="K16" s="85"/>
      <c r="L16" s="85"/>
      <c r="M16" s="85"/>
      <c r="N16" s="85"/>
      <c r="O16" s="85"/>
      <c r="P16" s="85"/>
      <c r="Q16" s="85"/>
      <c r="R16" s="85"/>
      <c r="S16" s="85"/>
      <c r="T16" s="85"/>
      <c r="U16" s="85"/>
      <c r="V16" s="85"/>
      <c r="W16" s="85"/>
      <c r="X16" s="85"/>
      <c r="Y16" s="85"/>
      <c r="Z16" s="85"/>
      <c r="AA16" s="86"/>
      <c r="AB16" s="86"/>
    </row>
    <row r="17" customFormat="false" ht="15" hidden="false" customHeight="false" outlineLevel="0" collapsed="false">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6"/>
      <c r="AB17" s="86"/>
    </row>
    <row r="18" customFormat="false" ht="15" hidden="false" customHeight="false" outlineLevel="0" collapsed="false">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6"/>
      <c r="AB18" s="86"/>
    </row>
    <row r="19" customFormat="false" ht="15" hidden="false" customHeight="false" outlineLevel="0" collapsed="false">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6"/>
      <c r="AB19" s="86"/>
    </row>
    <row r="20" customFormat="false" ht="15" hidden="false" customHeight="false" outlineLevel="0" collapsed="false">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9"/>
      <c r="AB20" s="89"/>
    </row>
    <row r="21" customFormat="false" ht="15" hidden="false" customHeight="false" outlineLevel="0" collapsed="false">
      <c r="A21" s="88"/>
      <c r="B21" s="88"/>
      <c r="C21" s="88"/>
      <c r="D21" s="88"/>
      <c r="E21" s="88"/>
      <c r="F21" s="88"/>
      <c r="G21" s="88"/>
      <c r="H21" s="88"/>
      <c r="I21" s="88"/>
      <c r="J21" s="88"/>
      <c r="K21" s="88"/>
      <c r="L21" s="88"/>
      <c r="M21" s="88"/>
      <c r="N21" s="88"/>
      <c r="O21" s="88"/>
      <c r="P21" s="88"/>
      <c r="Q21" s="88"/>
      <c r="R21" s="88"/>
      <c r="S21" s="88"/>
      <c r="T21" s="88"/>
      <c r="U21" s="88"/>
      <c r="V21" s="88"/>
      <c r="W21" s="88"/>
      <c r="X21" s="88"/>
      <c r="Y21" s="88"/>
      <c r="Z21" s="88"/>
      <c r="AA21" s="89"/>
      <c r="AB21" s="89"/>
    </row>
    <row r="22" customFormat="false" ht="15" hidden="false" customHeight="false" outlineLevel="0" collapsed="false">
      <c r="A22" s="90" t="s">
        <v>153</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1"/>
      <c r="AB22" s="91"/>
    </row>
    <row r="23" customFormat="false" ht="15" hidden="false" customHeight="true" outlineLevel="0" collapsed="false">
      <c r="A23" s="92" t="s">
        <v>154</v>
      </c>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1"/>
      <c r="AB23" s="91"/>
    </row>
    <row r="24" customFormat="false" ht="65.25" hidden="false" customHeight="true" outlineLevel="0" collapsed="false">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1"/>
      <c r="AB24" s="91"/>
    </row>
    <row r="25" customFormat="false" ht="32.25" hidden="false" customHeight="true" outlineLevel="0" collapsed="false">
      <c r="A25" s="93" t="s">
        <v>155</v>
      </c>
      <c r="B25" s="93"/>
      <c r="C25" s="93"/>
      <c r="D25" s="93"/>
      <c r="E25" s="93"/>
      <c r="F25" s="93"/>
      <c r="G25" s="93"/>
      <c r="H25" s="93"/>
      <c r="I25" s="93"/>
      <c r="J25" s="93"/>
      <c r="K25" s="93"/>
      <c r="L25" s="93"/>
      <c r="M25" s="93" t="s">
        <v>156</v>
      </c>
      <c r="N25" s="93"/>
      <c r="O25" s="93"/>
      <c r="P25" s="93"/>
      <c r="Q25" s="93"/>
      <c r="R25" s="93"/>
      <c r="S25" s="93"/>
      <c r="T25" s="93"/>
      <c r="U25" s="93"/>
      <c r="V25" s="93"/>
      <c r="W25" s="93"/>
      <c r="X25" s="93"/>
      <c r="Y25" s="93"/>
      <c r="Z25" s="93"/>
    </row>
    <row r="26" customFormat="false" ht="151.5" hidden="false" customHeight="true" outlineLevel="0" collapsed="false">
      <c r="A26" s="93" t="s">
        <v>157</v>
      </c>
      <c r="B26" s="94" t="s">
        <v>158</v>
      </c>
      <c r="C26" s="93" t="s">
        <v>159</v>
      </c>
      <c r="D26" s="93" t="s">
        <v>160</v>
      </c>
      <c r="E26" s="93" t="s">
        <v>161</v>
      </c>
      <c r="F26" s="93" t="s">
        <v>162</v>
      </c>
      <c r="G26" s="93" t="s">
        <v>163</v>
      </c>
      <c r="H26" s="93" t="s">
        <v>164</v>
      </c>
      <c r="I26" s="93" t="s">
        <v>165</v>
      </c>
      <c r="J26" s="93" t="s">
        <v>166</v>
      </c>
      <c r="K26" s="94" t="s">
        <v>167</v>
      </c>
      <c r="L26" s="94" t="s">
        <v>168</v>
      </c>
      <c r="M26" s="95" t="s">
        <v>169</v>
      </c>
      <c r="N26" s="94" t="s">
        <v>170</v>
      </c>
      <c r="O26" s="96" t="s">
        <v>171</v>
      </c>
      <c r="P26" s="96" t="s">
        <v>172</v>
      </c>
      <c r="Q26" s="96" t="s">
        <v>173</v>
      </c>
      <c r="R26" s="93" t="s">
        <v>164</v>
      </c>
      <c r="S26" s="96" t="s">
        <v>174</v>
      </c>
      <c r="T26" s="96" t="s">
        <v>175</v>
      </c>
      <c r="U26" s="96" t="s">
        <v>176</v>
      </c>
      <c r="V26" s="96" t="s">
        <v>173</v>
      </c>
      <c r="W26" s="97" t="s">
        <v>177</v>
      </c>
      <c r="X26" s="97" t="s">
        <v>178</v>
      </c>
      <c r="Y26" s="97" t="s">
        <v>179</v>
      </c>
      <c r="Z26" s="98" t="s">
        <v>180</v>
      </c>
    </row>
    <row r="27" customFormat="false" ht="16.5" hidden="false" customHeight="true" outlineLevel="0" collapsed="false">
      <c r="A27" s="93" t="n">
        <v>1</v>
      </c>
      <c r="B27" s="94" t="n">
        <v>2</v>
      </c>
      <c r="C27" s="93" t="n">
        <v>3</v>
      </c>
      <c r="D27" s="94" t="n">
        <v>4</v>
      </c>
      <c r="E27" s="93" t="n">
        <v>5</v>
      </c>
      <c r="F27" s="94" t="n">
        <v>6</v>
      </c>
      <c r="G27" s="93" t="n">
        <v>7</v>
      </c>
      <c r="H27" s="94" t="n">
        <v>8</v>
      </c>
      <c r="I27" s="93" t="n">
        <v>9</v>
      </c>
      <c r="J27" s="94" t="n">
        <v>10</v>
      </c>
      <c r="K27" s="93" t="n">
        <v>11</v>
      </c>
      <c r="L27" s="94" t="n">
        <v>12</v>
      </c>
      <c r="M27" s="93" t="n">
        <v>13</v>
      </c>
      <c r="N27" s="94" t="n">
        <v>14</v>
      </c>
      <c r="O27" s="93" t="n">
        <v>15</v>
      </c>
      <c r="P27" s="94" t="n">
        <v>16</v>
      </c>
      <c r="Q27" s="93" t="n">
        <v>17</v>
      </c>
      <c r="R27" s="94" t="n">
        <v>18</v>
      </c>
      <c r="S27" s="93" t="n">
        <v>19</v>
      </c>
      <c r="T27" s="94" t="n">
        <v>20</v>
      </c>
      <c r="U27" s="93" t="n">
        <v>21</v>
      </c>
      <c r="V27" s="94" t="n">
        <v>22</v>
      </c>
      <c r="W27" s="93" t="n">
        <v>23</v>
      </c>
      <c r="X27" s="94" t="n">
        <v>24</v>
      </c>
      <c r="Y27" s="93" t="n">
        <v>25</v>
      </c>
      <c r="Z27" s="94" t="n">
        <v>26</v>
      </c>
    </row>
    <row r="28" customFormat="false" ht="45.75" hidden="false" customHeight="true" outlineLevel="0" collapsed="false">
      <c r="A28" s="99" t="s">
        <v>23</v>
      </c>
      <c r="B28" s="99" t="s">
        <v>23</v>
      </c>
      <c r="C28" s="99" t="s">
        <v>23</v>
      </c>
      <c r="D28" s="99" t="s">
        <v>23</v>
      </c>
      <c r="E28" s="99" t="s">
        <v>23</v>
      </c>
      <c r="F28" s="99" t="s">
        <v>23</v>
      </c>
      <c r="G28" s="99" t="s">
        <v>23</v>
      </c>
      <c r="H28" s="99" t="s">
        <v>23</v>
      </c>
      <c r="I28" s="99" t="s">
        <v>23</v>
      </c>
      <c r="J28" s="99" t="s">
        <v>23</v>
      </c>
      <c r="K28" s="99" t="s">
        <v>23</v>
      </c>
      <c r="L28" s="99" t="s">
        <v>23</v>
      </c>
      <c r="M28" s="99" t="s">
        <v>23</v>
      </c>
      <c r="N28" s="99" t="s">
        <v>23</v>
      </c>
      <c r="O28" s="99" t="s">
        <v>23</v>
      </c>
      <c r="P28" s="99" t="s">
        <v>23</v>
      </c>
      <c r="Q28" s="99" t="s">
        <v>23</v>
      </c>
      <c r="R28" s="99" t="s">
        <v>23</v>
      </c>
      <c r="S28" s="99" t="s">
        <v>23</v>
      </c>
      <c r="T28" s="99" t="s">
        <v>23</v>
      </c>
      <c r="U28" s="99" t="s">
        <v>23</v>
      </c>
      <c r="V28" s="99" t="s">
        <v>23</v>
      </c>
      <c r="W28" s="99" t="s">
        <v>23</v>
      </c>
      <c r="X28" s="99" t="s">
        <v>23</v>
      </c>
      <c r="Y28" s="99" t="s">
        <v>23</v>
      </c>
      <c r="Z28" s="99" t="s">
        <v>23</v>
      </c>
    </row>
    <row r="29" customFormat="false" ht="15" hidden="true" customHeight="false" outlineLevel="0" collapsed="false">
      <c r="A29" s="100" t="s">
        <v>181</v>
      </c>
      <c r="B29" s="100" t="s">
        <v>182</v>
      </c>
      <c r="C29" s="100" t="s">
        <v>183</v>
      </c>
      <c r="D29" s="100" t="s">
        <v>184</v>
      </c>
      <c r="E29" s="100" t="s">
        <v>185</v>
      </c>
      <c r="F29" s="101" t="s">
        <v>186</v>
      </c>
      <c r="G29" s="101" t="s">
        <v>187</v>
      </c>
      <c r="H29" s="100" t="s">
        <v>164</v>
      </c>
      <c r="I29" s="101" t="s">
        <v>188</v>
      </c>
      <c r="J29" s="102" t="s">
        <v>189</v>
      </c>
      <c r="K29" s="103" t="s">
        <v>190</v>
      </c>
      <c r="L29" s="100"/>
      <c r="M29" s="103" t="s">
        <v>191</v>
      </c>
      <c r="N29" s="100"/>
      <c r="O29" s="100"/>
      <c r="P29" s="100"/>
      <c r="Q29" s="100"/>
      <c r="R29" s="100"/>
      <c r="S29" s="100"/>
      <c r="T29" s="100"/>
      <c r="U29" s="100"/>
      <c r="V29" s="100"/>
      <c r="W29" s="100"/>
      <c r="X29" s="100"/>
      <c r="Y29" s="100"/>
      <c r="Z29" s="100"/>
    </row>
    <row r="30" customFormat="false" ht="15" hidden="true" customHeight="false" outlineLevel="0" collapsed="false">
      <c r="A30" s="100" t="s">
        <v>181</v>
      </c>
      <c r="B30" s="100" t="s">
        <v>192</v>
      </c>
      <c r="C30" s="100" t="s">
        <v>193</v>
      </c>
      <c r="D30" s="100" t="s">
        <v>194</v>
      </c>
      <c r="E30" s="100" t="s">
        <v>195</v>
      </c>
      <c r="F30" s="101" t="s">
        <v>196</v>
      </c>
      <c r="G30" s="101" t="s">
        <v>197</v>
      </c>
      <c r="H30" s="100" t="s">
        <v>164</v>
      </c>
      <c r="I30" s="101" t="s">
        <v>198</v>
      </c>
      <c r="J30" s="102" t="s">
        <v>199</v>
      </c>
      <c r="K30" s="103" t="s">
        <v>200</v>
      </c>
      <c r="L30" s="104"/>
      <c r="M30" s="103" t="s">
        <v>201</v>
      </c>
      <c r="N30" s="103"/>
      <c r="O30" s="103"/>
      <c r="P30" s="103"/>
      <c r="Q30" s="103"/>
      <c r="R30" s="103"/>
      <c r="S30" s="103"/>
      <c r="T30" s="103"/>
      <c r="U30" s="103"/>
      <c r="V30" s="103"/>
      <c r="W30" s="103"/>
      <c r="X30" s="103"/>
      <c r="Y30" s="103"/>
      <c r="Z30" s="103"/>
    </row>
    <row r="31" customFormat="false" ht="15" hidden="true" customHeight="false" outlineLevel="0" collapsed="false">
      <c r="A31" s="100" t="s">
        <v>181</v>
      </c>
      <c r="B31" s="100" t="s">
        <v>202</v>
      </c>
      <c r="C31" s="100" t="s">
        <v>203</v>
      </c>
      <c r="D31" s="100" t="s">
        <v>204</v>
      </c>
      <c r="E31" s="100" t="s">
        <v>205</v>
      </c>
      <c r="F31" s="101" t="s">
        <v>206</v>
      </c>
      <c r="G31" s="101" t="s">
        <v>207</v>
      </c>
      <c r="H31" s="100" t="s">
        <v>164</v>
      </c>
      <c r="I31" s="101" t="s">
        <v>208</v>
      </c>
      <c r="J31" s="102" t="s">
        <v>209</v>
      </c>
      <c r="K31" s="103" t="s">
        <v>210</v>
      </c>
      <c r="L31" s="104"/>
      <c r="M31" s="100"/>
      <c r="N31" s="100"/>
      <c r="O31" s="100"/>
      <c r="P31" s="100"/>
      <c r="Q31" s="100"/>
      <c r="R31" s="100"/>
      <c r="S31" s="100"/>
      <c r="T31" s="100"/>
      <c r="U31" s="100"/>
      <c r="V31" s="100"/>
      <c r="W31" s="100"/>
      <c r="X31" s="100"/>
      <c r="Y31" s="100"/>
      <c r="Z31" s="100"/>
    </row>
    <row r="32" customFormat="false" ht="15" hidden="true" customHeight="false" outlineLevel="0" collapsed="false">
      <c r="A32" s="100" t="s">
        <v>181</v>
      </c>
      <c r="B32" s="100" t="s">
        <v>211</v>
      </c>
      <c r="C32" s="100" t="s">
        <v>212</v>
      </c>
      <c r="D32" s="100" t="s">
        <v>213</v>
      </c>
      <c r="E32" s="100" t="s">
        <v>214</v>
      </c>
      <c r="F32" s="101" t="s">
        <v>215</v>
      </c>
      <c r="G32" s="101" t="s">
        <v>216</v>
      </c>
      <c r="H32" s="100" t="s">
        <v>164</v>
      </c>
      <c r="I32" s="101" t="s">
        <v>217</v>
      </c>
      <c r="J32" s="102" t="s">
        <v>218</v>
      </c>
      <c r="K32" s="103" t="s">
        <v>219</v>
      </c>
      <c r="L32" s="104"/>
      <c r="M32" s="100"/>
      <c r="N32" s="100"/>
      <c r="O32" s="100"/>
      <c r="P32" s="100"/>
      <c r="Q32" s="100"/>
      <c r="R32" s="100"/>
      <c r="S32" s="100"/>
      <c r="T32" s="100"/>
      <c r="U32" s="100"/>
      <c r="V32" s="100"/>
      <c r="W32" s="100"/>
      <c r="X32" s="100"/>
      <c r="Y32" s="100"/>
      <c r="Z32" s="100"/>
    </row>
    <row r="33" customFormat="false" ht="15" hidden="true" customHeight="false" outlineLevel="0" collapsed="false">
      <c r="A33" s="100" t="s">
        <v>201</v>
      </c>
      <c r="B33" s="100" t="s">
        <v>201</v>
      </c>
      <c r="C33" s="100" t="s">
        <v>201</v>
      </c>
      <c r="D33" s="100" t="s">
        <v>201</v>
      </c>
      <c r="E33" s="100" t="s">
        <v>201</v>
      </c>
      <c r="F33" s="100" t="s">
        <v>201</v>
      </c>
      <c r="G33" s="100" t="s">
        <v>201</v>
      </c>
      <c r="H33" s="100" t="s">
        <v>201</v>
      </c>
      <c r="I33" s="100" t="s">
        <v>201</v>
      </c>
      <c r="J33" s="100" t="s">
        <v>201</v>
      </c>
      <c r="K33" s="100" t="s">
        <v>201</v>
      </c>
      <c r="L33" s="104"/>
      <c r="M33" s="100"/>
      <c r="N33" s="100"/>
      <c r="O33" s="100"/>
      <c r="P33" s="100"/>
      <c r="Q33" s="100"/>
      <c r="R33" s="100"/>
      <c r="S33" s="100"/>
      <c r="T33" s="100"/>
      <c r="U33" s="100"/>
      <c r="V33" s="100"/>
      <c r="W33" s="100"/>
      <c r="X33" s="100"/>
      <c r="Y33" s="100"/>
      <c r="Z33" s="100"/>
    </row>
    <row r="34" customFormat="false" ht="30" hidden="true" customHeight="false" outlineLevel="0" collapsed="false">
      <c r="A34" s="105" t="s">
        <v>220</v>
      </c>
      <c r="B34" s="105"/>
      <c r="C34" s="102" t="s">
        <v>221</v>
      </c>
      <c r="D34" s="102" t="s">
        <v>222</v>
      </c>
      <c r="E34" s="102" t="s">
        <v>223</v>
      </c>
      <c r="F34" s="102" t="s">
        <v>224</v>
      </c>
      <c r="G34" s="102" t="s">
        <v>225</v>
      </c>
      <c r="H34" s="101" t="s">
        <v>164</v>
      </c>
      <c r="I34" s="102" t="s">
        <v>226</v>
      </c>
      <c r="J34" s="102" t="s">
        <v>227</v>
      </c>
      <c r="K34" s="100"/>
      <c r="L34" s="100"/>
      <c r="M34" s="100"/>
      <c r="N34" s="100"/>
      <c r="O34" s="100"/>
      <c r="P34" s="100"/>
      <c r="Q34" s="100"/>
      <c r="R34" s="100"/>
      <c r="S34" s="100"/>
      <c r="T34" s="100"/>
      <c r="U34" s="100"/>
      <c r="V34" s="100"/>
      <c r="W34" s="100"/>
      <c r="X34" s="100"/>
      <c r="Y34" s="100"/>
      <c r="Z34" s="100"/>
    </row>
    <row r="35" customFormat="false" ht="15" hidden="true" customHeight="false" outlineLevel="0" collapsed="false">
      <c r="A35" s="100" t="s">
        <v>201</v>
      </c>
      <c r="B35" s="100" t="s">
        <v>201</v>
      </c>
      <c r="C35" s="100" t="s">
        <v>201</v>
      </c>
      <c r="D35" s="100" t="s">
        <v>201</v>
      </c>
      <c r="E35" s="100" t="s">
        <v>201</v>
      </c>
      <c r="F35" s="100" t="s">
        <v>201</v>
      </c>
      <c r="G35" s="100" t="s">
        <v>201</v>
      </c>
      <c r="H35" s="100" t="s">
        <v>201</v>
      </c>
      <c r="I35" s="100" t="s">
        <v>201</v>
      </c>
      <c r="J35" s="100" t="s">
        <v>201</v>
      </c>
      <c r="K35" s="100" t="s">
        <v>201</v>
      </c>
      <c r="L35" s="100"/>
      <c r="M35" s="100"/>
      <c r="N35" s="100"/>
      <c r="O35" s="100"/>
      <c r="P35" s="100"/>
      <c r="Q35" s="100"/>
      <c r="R35" s="100"/>
      <c r="S35" s="100"/>
      <c r="T35" s="100"/>
      <c r="U35" s="100"/>
      <c r="V35" s="100"/>
      <c r="W35" s="100"/>
      <c r="X35" s="100"/>
      <c r="Y35" s="100"/>
      <c r="Z35" s="100"/>
    </row>
    <row r="39" customFormat="false" ht="15" hidden="false" customHeight="false" outlineLevel="0" collapsed="false">
      <c r="A39" s="106"/>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R52" activeCellId="1" sqref="B72 R5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2" t="str">
        <f aca="false">'3.4. Паспорт надежность'!A4:Z4</f>
        <v>Год раскрытия информации: 2025 год</v>
      </c>
      <c r="B5" s="82"/>
      <c r="C5" s="82"/>
      <c r="D5" s="82"/>
      <c r="E5" s="82"/>
      <c r="F5" s="82"/>
      <c r="G5" s="82"/>
      <c r="H5" s="82"/>
      <c r="I5" s="82"/>
      <c r="J5" s="82"/>
      <c r="K5" s="82"/>
      <c r="L5" s="82"/>
      <c r="M5" s="82"/>
      <c r="N5" s="82"/>
      <c r="O5" s="82"/>
      <c r="P5" s="78"/>
      <c r="Q5" s="78"/>
      <c r="R5" s="78"/>
      <c r="S5" s="78"/>
      <c r="T5" s="78"/>
      <c r="U5" s="78"/>
      <c r="V5" s="78"/>
      <c r="W5" s="78"/>
      <c r="X5" s="78"/>
      <c r="Y5" s="78"/>
      <c r="Z5" s="78"/>
      <c r="AA5" s="78"/>
      <c r="AB5" s="78"/>
    </row>
    <row r="6" s="3" customFormat="true" ht="18.75" hidden="false" customHeight="false" outlineLevel="0" collapsed="false">
      <c r="A6" s="107"/>
      <c r="B6" s="107"/>
      <c r="C6" s="108"/>
      <c r="D6" s="108"/>
      <c r="E6" s="108"/>
      <c r="F6" s="108"/>
      <c r="G6" s="108"/>
      <c r="H6" s="108"/>
      <c r="I6" s="108"/>
      <c r="J6" s="108"/>
      <c r="K6" s="108"/>
      <c r="L6" s="6"/>
      <c r="M6" s="108"/>
      <c r="N6" s="108"/>
      <c r="O6" s="108"/>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J_525-ОНТМ-28</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Приобретение вертикально-сверлильного станка 1 шт.</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228</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229</v>
      </c>
      <c r="C19" s="45" t="s">
        <v>230</v>
      </c>
      <c r="D19" s="45" t="s">
        <v>231</v>
      </c>
      <c r="E19" s="45" t="s">
        <v>232</v>
      </c>
      <c r="F19" s="45"/>
      <c r="G19" s="45"/>
      <c r="H19" s="45"/>
      <c r="I19" s="45"/>
      <c r="J19" s="45" t="s">
        <v>233</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234</v>
      </c>
      <c r="F20" s="45" t="s">
        <v>235</v>
      </c>
      <c r="G20" s="45" t="s">
        <v>236</v>
      </c>
      <c r="H20" s="45" t="s">
        <v>237</v>
      </c>
      <c r="I20" s="45" t="s">
        <v>238</v>
      </c>
      <c r="J20" s="45" t="n">
        <v>2016</v>
      </c>
      <c r="K20" s="45" t="n">
        <v>2017</v>
      </c>
      <c r="L20" s="109" t="n">
        <v>2018</v>
      </c>
      <c r="M20" s="110" t="n">
        <v>2019</v>
      </c>
      <c r="N20" s="110" t="n">
        <v>2020</v>
      </c>
      <c r="O20" s="110"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1" t="s">
        <v>23</v>
      </c>
      <c r="B22" s="112" t="s">
        <v>23</v>
      </c>
      <c r="C22" s="113" t="s">
        <v>23</v>
      </c>
      <c r="D22" s="113" t="s">
        <v>23</v>
      </c>
      <c r="E22" s="113" t="s">
        <v>23</v>
      </c>
      <c r="F22" s="113" t="s">
        <v>23</v>
      </c>
      <c r="G22" s="113" t="s">
        <v>23</v>
      </c>
      <c r="H22" s="113" t="s">
        <v>23</v>
      </c>
      <c r="I22" s="113" t="s">
        <v>23</v>
      </c>
      <c r="J22" s="113" t="s">
        <v>23</v>
      </c>
      <c r="K22" s="113" t="s">
        <v>23</v>
      </c>
      <c r="L22" s="113" t="s">
        <v>23</v>
      </c>
      <c r="M22" s="113" t="s">
        <v>23</v>
      </c>
      <c r="N22" s="113" t="s">
        <v>23</v>
      </c>
      <c r="O22" s="113"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BK45" activeCellId="1" sqref="B72 BK45"/>
    </sheetView>
  </sheetViews>
  <sheetFormatPr defaultColWidth="9.1484375" defaultRowHeight="15" zeroHeight="false" outlineLevelRow="0" outlineLevelCol="0"/>
  <cols>
    <col collapsed="false" customWidth="false" hidden="false" outlineLevel="0" max="3" min="1" style="114" width="9.14"/>
    <col collapsed="false" customWidth="true" hidden="false" outlineLevel="0" max="4" min="4" style="114" width="18.57"/>
    <col collapsed="false" customWidth="false" hidden="true" outlineLevel="0" max="12" min="5" style="114" width="9.14"/>
    <col collapsed="false" customWidth="true" hidden="true" outlineLevel="0" max="13" min="13" style="114" width="4.71"/>
    <col collapsed="false" customWidth="false" hidden="true" outlineLevel="0" max="17" min="14" style="114" width="9.14"/>
    <col collapsed="false" customWidth="true" hidden="true" outlineLevel="0" max="18" min="18" style="114" width="4.71"/>
    <col collapsed="false" customWidth="false" hidden="true" outlineLevel="0" max="36" min="19" style="114" width="9.14"/>
    <col collapsed="false" customWidth="false" hidden="false" outlineLevel="0" max="37" min="37" style="114" width="9.14"/>
    <col collapsed="false" customWidth="true" hidden="false" outlineLevel="0" max="38" min="38" style="114" width="7.71"/>
    <col collapsed="false" customWidth="true" hidden="false" outlineLevel="0" max="39" min="39" style="114" width="3.15"/>
    <col collapsed="false" customWidth="true" hidden="false" outlineLevel="0" max="40" min="40" style="114" width="13.57"/>
    <col collapsed="false" customWidth="true" hidden="false" outlineLevel="0" max="41" min="41" style="114" width="16.57"/>
    <col collapsed="false" customWidth="true" hidden="false" outlineLevel="0" max="43" min="42" style="114" width="15.71"/>
    <col collapsed="false" customWidth="true" hidden="false" outlineLevel="0" max="44" min="44" style="114" width="8.57"/>
    <col collapsed="false" customWidth="false" hidden="false" outlineLevel="0" max="16384" min="45" style="114"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239</v>
      </c>
    </row>
    <row r="4" s="3" customFormat="true" ht="18.75" hidden="false" customHeight="false" outlineLevel="0" collapsed="false">
      <c r="A4" s="7"/>
      <c r="I4" s="5"/>
      <c r="J4" s="5"/>
      <c r="K4" s="6"/>
    </row>
    <row r="5" s="3" customFormat="true" ht="18.75" hidden="false" customHeight="true" outlineLevel="0" collapsed="false">
      <c r="A5" s="82" t="str">
        <f aca="false">'4. паспортбюджет'!A5:O5</f>
        <v>Год раскрытия информации: 2025 год</v>
      </c>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row>
    <row r="6" s="3" customFormat="true" ht="18.75" hidden="false" customHeight="false" outlineLevel="0" collapsed="false">
      <c r="A6" s="107"/>
      <c r="B6" s="108"/>
      <c r="C6" s="108"/>
      <c r="D6" s="108"/>
      <c r="E6" s="108"/>
      <c r="F6" s="108"/>
      <c r="G6" s="108"/>
      <c r="H6" s="108"/>
      <c r="I6" s="115"/>
      <c r="J6" s="115"/>
      <c r="K6" s="6"/>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8"/>
      <c r="AA8" s="108"/>
      <c r="AB8" s="108"/>
      <c r="AC8" s="108"/>
      <c r="AD8" s="108"/>
      <c r="AE8" s="108"/>
      <c r="AF8" s="108"/>
      <c r="AG8" s="108"/>
      <c r="AH8" s="108"/>
      <c r="AI8" s="108"/>
      <c r="AJ8" s="108"/>
      <c r="AK8" s="108"/>
      <c r="AL8" s="108"/>
      <c r="AM8" s="108"/>
      <c r="AN8" s="108"/>
      <c r="AO8" s="108"/>
      <c r="AP8" s="108"/>
      <c r="AQ8" s="108"/>
      <c r="AR8" s="108"/>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8"/>
      <c r="AA11" s="108"/>
      <c r="AB11" s="108"/>
      <c r="AC11" s="108"/>
      <c r="AD11" s="108"/>
      <c r="AE11" s="108"/>
      <c r="AF11" s="108"/>
      <c r="AG11" s="108"/>
      <c r="AH11" s="108"/>
      <c r="AI11" s="108"/>
      <c r="AJ11" s="108"/>
      <c r="AK11" s="108"/>
      <c r="AL11" s="108"/>
      <c r="AM11" s="108"/>
      <c r="AN11" s="108"/>
      <c r="AO11" s="108"/>
      <c r="AP11" s="108"/>
      <c r="AQ11" s="108"/>
      <c r="AR11" s="108"/>
    </row>
    <row r="12" s="3" customFormat="true" ht="18.75" hidden="false" customHeight="true" outlineLevel="0" collapsed="false">
      <c r="A12" s="10" t="str">
        <f aca="false">'4. паспортбюджет'!A12:O12</f>
        <v>J_525-ОНТМ-28</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6"/>
      <c r="AA14" s="116"/>
      <c r="AB14" s="116"/>
      <c r="AC14" s="116"/>
      <c r="AD14" s="116"/>
      <c r="AE14" s="116"/>
      <c r="AF14" s="116"/>
      <c r="AG14" s="116"/>
      <c r="AH14" s="116"/>
      <c r="AI14" s="116"/>
      <c r="AJ14" s="116"/>
      <c r="AK14" s="116"/>
      <c r="AL14" s="116"/>
      <c r="AM14" s="116"/>
      <c r="AN14" s="116"/>
      <c r="AO14" s="116"/>
      <c r="AP14" s="116"/>
      <c r="AQ14" s="116"/>
      <c r="AR14" s="116"/>
    </row>
    <row r="15" s="20" customFormat="true" ht="30" hidden="false" customHeight="true" outlineLevel="0" collapsed="false">
      <c r="A15" s="13" t="str">
        <f aca="false">'4. паспортбюджет'!A15:O15</f>
        <v>Приобретение вертикально-сверлильного станка 1 шт.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7"/>
      <c r="X17" s="117"/>
      <c r="Y17" s="117"/>
      <c r="Z17" s="117"/>
      <c r="AA17" s="117"/>
      <c r="AB17" s="117"/>
      <c r="AC17" s="117"/>
      <c r="AD17" s="117"/>
      <c r="AE17" s="117"/>
      <c r="AF17" s="117"/>
      <c r="AG17" s="117"/>
      <c r="AH17" s="117"/>
      <c r="AI17" s="117"/>
      <c r="AJ17" s="117"/>
      <c r="AK17" s="117"/>
      <c r="AL17" s="117"/>
      <c r="AM17" s="117"/>
      <c r="AN17" s="117"/>
      <c r="AO17" s="117"/>
      <c r="AP17" s="117"/>
      <c r="AQ17" s="117"/>
      <c r="AR17" s="117"/>
    </row>
    <row r="18" s="20" customFormat="true" ht="15" hidden="false" customHeight="true" outlineLevel="0" collapsed="false">
      <c r="A18" s="52" t="s">
        <v>240</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18"/>
      <c r="B19" s="118"/>
      <c r="C19" s="118"/>
      <c r="D19" s="118"/>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9"/>
      <c r="AP19" s="119"/>
      <c r="AQ19" s="119"/>
      <c r="AR19" s="4"/>
    </row>
    <row r="20" customFormat="false" ht="18.75" hidden="false" customHeight="false" outlineLevel="0" collapsed="false">
      <c r="AO20" s="120"/>
      <c r="AP20" s="120"/>
      <c r="AQ20" s="120"/>
      <c r="AR20" s="6"/>
    </row>
    <row r="21" customFormat="false" ht="20.25" hidden="false" customHeight="true" outlineLevel="0" collapsed="false">
      <c r="A21" s="121" t="s">
        <v>241</v>
      </c>
      <c r="B21" s="122"/>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row>
    <row r="22" s="20" customFormat="true" ht="15" hidden="false" customHeight="true" outlineLevel="0" collapsed="false">
      <c r="A22" s="124" t="s">
        <v>242</v>
      </c>
      <c r="B22" s="125"/>
      <c r="C22" s="122"/>
      <c r="D22" s="125"/>
      <c r="E22" s="125"/>
      <c r="F22" s="125"/>
      <c r="G22" s="125"/>
      <c r="H22" s="125"/>
      <c r="I22" s="125"/>
      <c r="J22" s="125"/>
      <c r="K22" s="125"/>
      <c r="L22" s="125"/>
      <c r="M22" s="125"/>
      <c r="N22" s="125"/>
      <c r="O22" s="125"/>
      <c r="P22" s="125"/>
      <c r="Q22" s="125"/>
      <c r="R22" s="125"/>
      <c r="S22" s="125"/>
      <c r="T22" s="125"/>
      <c r="U22" s="125"/>
      <c r="V22" s="125"/>
      <c r="W22" s="125"/>
      <c r="X22" s="125"/>
      <c r="Y22" s="125"/>
      <c r="Z22" s="125"/>
      <c r="AA22" s="125"/>
      <c r="AB22" s="125"/>
      <c r="AC22" s="125"/>
      <c r="AD22" s="125"/>
      <c r="AE22" s="125"/>
      <c r="AF22" s="125"/>
      <c r="AG22" s="125"/>
      <c r="AH22" s="125"/>
      <c r="AI22" s="125"/>
      <c r="AJ22" s="125"/>
      <c r="AK22" s="125"/>
      <c r="AL22" s="125"/>
      <c r="AM22" s="125"/>
      <c r="AN22" s="125"/>
      <c r="AO22" s="125"/>
      <c r="AP22" s="125"/>
      <c r="AQ22" s="125"/>
      <c r="AR22" s="125"/>
    </row>
    <row r="23" customFormat="false" ht="15.75" hidden="false" customHeight="false" outlineLevel="0" collapsed="false">
      <c r="A23" s="124" t="s">
        <v>243</v>
      </c>
      <c r="B23" s="125"/>
      <c r="C23" s="122"/>
      <c r="D23" s="125"/>
      <c r="E23" s="125"/>
      <c r="F23" s="125"/>
      <c r="G23" s="125"/>
      <c r="H23" s="125"/>
      <c r="I23" s="125"/>
      <c r="J23" s="125"/>
      <c r="K23" s="125"/>
      <c r="L23" s="125"/>
      <c r="M23" s="125"/>
      <c r="N23" s="125"/>
      <c r="O23" s="125"/>
      <c r="P23" s="125"/>
      <c r="Q23" s="125"/>
      <c r="R23" s="125"/>
      <c r="S23" s="125"/>
      <c r="T23" s="125"/>
      <c r="U23" s="125"/>
      <c r="V23" s="125"/>
      <c r="W23" s="125"/>
      <c r="X23" s="125"/>
      <c r="Y23" s="125"/>
      <c r="Z23" s="125"/>
      <c r="AA23" s="125"/>
      <c r="AB23" s="125"/>
      <c r="AC23" s="125"/>
      <c r="AD23" s="125"/>
      <c r="AE23" s="125"/>
      <c r="AF23" s="125"/>
      <c r="AG23" s="125"/>
      <c r="AH23" s="125"/>
      <c r="AI23" s="125"/>
      <c r="AJ23" s="125"/>
      <c r="AK23" s="125"/>
      <c r="AL23" s="125"/>
      <c r="AM23" s="125"/>
      <c r="AN23" s="125"/>
      <c r="AO23" s="125"/>
      <c r="AP23" s="125"/>
      <c r="AQ23" s="125"/>
      <c r="AR23" s="125"/>
      <c r="AS23" s="126"/>
    </row>
    <row r="24" customFormat="false" ht="14.25" hidden="false" customHeight="true" outlineLevel="0" collapsed="false">
      <c r="A24" s="127" t="s">
        <v>244</v>
      </c>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8"/>
    </row>
    <row r="25" customFormat="false" ht="27.75" hidden="false" customHeight="true" outlineLevel="0" collapsed="false">
      <c r="A25" s="129" t="s">
        <v>245</v>
      </c>
      <c r="B25" s="129"/>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t="s">
        <v>246</v>
      </c>
      <c r="AL25" s="129"/>
      <c r="AM25" s="130"/>
      <c r="AN25" s="130"/>
      <c r="AO25" s="131"/>
      <c r="AP25" s="131"/>
      <c r="AQ25" s="131"/>
      <c r="AR25" s="131"/>
      <c r="AS25" s="128"/>
    </row>
    <row r="26" customFormat="false" ht="17.25" hidden="false" customHeight="true" outlineLevel="0" collapsed="false">
      <c r="A26" s="132" t="s">
        <v>247</v>
      </c>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3" t="n">
        <v>0</v>
      </c>
      <c r="AL26" s="133"/>
      <c r="AM26" s="134"/>
      <c r="AN26" s="135" t="s">
        <v>248</v>
      </c>
      <c r="AO26" s="135"/>
      <c r="AP26" s="135"/>
      <c r="AQ26" s="136"/>
      <c r="AR26" s="136"/>
      <c r="AS26" s="128"/>
    </row>
    <row r="27" customFormat="false" ht="17.25" hidden="false" customHeight="true" outlineLevel="0" collapsed="false">
      <c r="A27" s="137" t="s">
        <v>249</v>
      </c>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8" t="n">
        <v>0</v>
      </c>
      <c r="AL27" s="138"/>
      <c r="AM27" s="134"/>
      <c r="AN27" s="139" t="s">
        <v>250</v>
      </c>
      <c r="AO27" s="139"/>
      <c r="AP27" s="139"/>
      <c r="AQ27" s="138" t="n">
        <v>0</v>
      </c>
      <c r="AR27" s="138"/>
      <c r="AS27" s="128"/>
    </row>
    <row r="28" customFormat="false" ht="17.25" hidden="false" customHeight="true" outlineLevel="0" collapsed="false">
      <c r="A28" s="137" t="s">
        <v>251</v>
      </c>
      <c r="B28" s="137"/>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8" t="n">
        <v>0</v>
      </c>
      <c r="AL28" s="138"/>
      <c r="AM28" s="134"/>
      <c r="AN28" s="139" t="s">
        <v>252</v>
      </c>
      <c r="AO28" s="139"/>
      <c r="AP28" s="139"/>
      <c r="AQ28" s="138" t="n">
        <v>0</v>
      </c>
      <c r="AR28" s="138"/>
      <c r="AS28" s="128"/>
    </row>
    <row r="29" customFormat="false" ht="17.25" hidden="false" customHeight="true" outlineLevel="0" collapsed="false">
      <c r="A29" s="140" t="s">
        <v>253</v>
      </c>
      <c r="B29" s="140"/>
      <c r="C29" s="140"/>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40"/>
      <c r="AE29" s="140"/>
      <c r="AF29" s="140"/>
      <c r="AG29" s="140"/>
      <c r="AH29" s="140"/>
      <c r="AI29" s="140"/>
      <c r="AJ29" s="140"/>
      <c r="AK29" s="141" t="n">
        <v>0</v>
      </c>
      <c r="AL29" s="141"/>
      <c r="AM29" s="134"/>
      <c r="AN29" s="142" t="s">
        <v>254</v>
      </c>
      <c r="AO29" s="142"/>
      <c r="AP29" s="142"/>
      <c r="AQ29" s="138" t="n">
        <v>0</v>
      </c>
      <c r="AR29" s="138"/>
      <c r="AS29" s="128"/>
    </row>
    <row r="30" customFormat="false" ht="17.25" hidden="false" customHeight="true" outlineLevel="0" collapsed="false">
      <c r="A30" s="132" t="s">
        <v>255</v>
      </c>
      <c r="B30" s="132"/>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3" t="n">
        <v>0</v>
      </c>
      <c r="AL30" s="133"/>
      <c r="AM30" s="134"/>
      <c r="AN30" s="139"/>
      <c r="AO30" s="139"/>
      <c r="AP30" s="139"/>
      <c r="AQ30" s="138"/>
      <c r="AR30" s="138"/>
      <c r="AS30" s="128"/>
    </row>
    <row r="31" customFormat="false" ht="17.25" hidden="false" customHeight="true" outlineLevel="0" collapsed="false">
      <c r="A31" s="137" t="s">
        <v>256</v>
      </c>
      <c r="B31" s="137"/>
      <c r="C31" s="137"/>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8" t="n">
        <v>0</v>
      </c>
      <c r="AL31" s="138"/>
      <c r="AM31" s="134"/>
      <c r="AS31" s="128"/>
    </row>
    <row r="32" customFormat="false" ht="17.25" hidden="false" customHeight="true" outlineLevel="0" collapsed="false">
      <c r="A32" s="137" t="s">
        <v>257</v>
      </c>
      <c r="B32" s="137"/>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8" t="n">
        <v>0</v>
      </c>
      <c r="AL32" s="138"/>
      <c r="AM32" s="134"/>
      <c r="AN32" s="134"/>
      <c r="AO32" s="143"/>
      <c r="AP32" s="143"/>
      <c r="AQ32" s="143"/>
      <c r="AR32" s="143"/>
      <c r="AS32" s="128"/>
    </row>
    <row r="33" customFormat="false" ht="17.25" hidden="false" customHeight="true" outlineLevel="0" collapsed="false">
      <c r="A33" s="137" t="s">
        <v>258</v>
      </c>
      <c r="B33" s="137"/>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8" t="n">
        <v>0</v>
      </c>
      <c r="AL33" s="138"/>
      <c r="AM33" s="134"/>
      <c r="AN33" s="134"/>
      <c r="AO33" s="134"/>
      <c r="AP33" s="134"/>
      <c r="AQ33" s="134"/>
      <c r="AR33" s="134"/>
      <c r="AS33" s="128"/>
    </row>
    <row r="34" customFormat="false" ht="17.25" hidden="false" customHeight="true" outlineLevel="0" collapsed="false">
      <c r="A34" s="137" t="s">
        <v>259</v>
      </c>
      <c r="B34" s="137"/>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8" t="n">
        <v>0</v>
      </c>
      <c r="AL34" s="138"/>
      <c r="AM34" s="134"/>
      <c r="AN34" s="134"/>
      <c r="AO34" s="134"/>
      <c r="AP34" s="134"/>
      <c r="AQ34" s="134"/>
      <c r="AR34" s="134"/>
      <c r="AS34" s="128"/>
    </row>
    <row r="35" customFormat="false" ht="17.25" hidden="false" customHeight="true" outlineLevel="0" collapsed="false">
      <c r="A35" s="137" t="s">
        <v>260</v>
      </c>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8" t="n">
        <v>0</v>
      </c>
      <c r="AL35" s="138"/>
      <c r="AM35" s="134"/>
      <c r="AN35" s="134"/>
      <c r="AO35" s="134"/>
      <c r="AP35" s="134"/>
      <c r="AQ35" s="134"/>
      <c r="AR35" s="134"/>
      <c r="AS35" s="128"/>
    </row>
    <row r="36" customFormat="false" ht="17.25" hidden="false" customHeight="true" outlineLevel="0" collapsed="false">
      <c r="A36" s="137"/>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8" t="n">
        <v>0</v>
      </c>
      <c r="AL36" s="138"/>
      <c r="AM36" s="134"/>
      <c r="AN36" s="134"/>
      <c r="AO36" s="134"/>
      <c r="AP36" s="134"/>
      <c r="AQ36" s="134"/>
      <c r="AR36" s="134"/>
      <c r="AS36" s="128"/>
    </row>
    <row r="37" customFormat="false" ht="17.25" hidden="false" customHeight="true" outlineLevel="0" collapsed="false">
      <c r="A37" s="140" t="s">
        <v>261</v>
      </c>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1" t="n">
        <v>0</v>
      </c>
      <c r="AL37" s="141"/>
      <c r="AM37" s="134"/>
      <c r="AN37" s="134"/>
      <c r="AO37" s="134"/>
      <c r="AP37" s="134"/>
      <c r="AQ37" s="134"/>
      <c r="AR37" s="134"/>
      <c r="AS37" s="128"/>
    </row>
    <row r="38" customFormat="false" ht="17.25" hidden="false" customHeight="true" outlineLevel="0" collapsed="false">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132"/>
      <c r="AD38" s="132"/>
      <c r="AE38" s="132"/>
      <c r="AF38" s="132"/>
      <c r="AG38" s="132"/>
      <c r="AH38" s="132"/>
      <c r="AI38" s="132"/>
      <c r="AJ38" s="132"/>
      <c r="AK38" s="133" t="n">
        <v>0</v>
      </c>
      <c r="AL38" s="133"/>
      <c r="AM38" s="134"/>
      <c r="AN38" s="134"/>
      <c r="AO38" s="134"/>
      <c r="AP38" s="134"/>
      <c r="AQ38" s="134"/>
      <c r="AR38" s="134"/>
      <c r="AS38" s="128"/>
    </row>
    <row r="39" customFormat="false" ht="17.25" hidden="false" customHeight="true" outlineLevel="0" collapsed="false">
      <c r="A39" s="137" t="s">
        <v>262</v>
      </c>
      <c r="B39" s="137"/>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8" t="n">
        <v>0</v>
      </c>
      <c r="AL39" s="138"/>
      <c r="AM39" s="134"/>
      <c r="AN39" s="134"/>
      <c r="AO39" s="134"/>
      <c r="AP39" s="134"/>
      <c r="AQ39" s="134"/>
      <c r="AR39" s="134"/>
      <c r="AS39" s="128"/>
    </row>
    <row r="40" customFormat="false" ht="17.25" hidden="false" customHeight="true" outlineLevel="0" collapsed="false">
      <c r="A40" s="140" t="s">
        <v>263</v>
      </c>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40"/>
      <c r="AE40" s="140"/>
      <c r="AF40" s="140"/>
      <c r="AG40" s="140"/>
      <c r="AH40" s="140"/>
      <c r="AI40" s="140"/>
      <c r="AJ40" s="140"/>
      <c r="AK40" s="141" t="n">
        <v>0</v>
      </c>
      <c r="AL40" s="141"/>
      <c r="AM40" s="134"/>
      <c r="AN40" s="134"/>
      <c r="AO40" s="134"/>
      <c r="AP40" s="134"/>
      <c r="AQ40" s="134"/>
      <c r="AR40" s="134"/>
      <c r="AS40" s="128"/>
    </row>
    <row r="41" customFormat="false" ht="17.25" hidden="false" customHeight="true" outlineLevel="0" collapsed="false">
      <c r="A41" s="132" t="s">
        <v>264</v>
      </c>
      <c r="B41" s="132"/>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c r="AK41" s="133" t="n">
        <v>0</v>
      </c>
      <c r="AL41" s="133"/>
      <c r="AM41" s="134"/>
      <c r="AN41" s="134"/>
      <c r="AO41" s="134"/>
      <c r="AP41" s="134"/>
      <c r="AQ41" s="134"/>
      <c r="AR41" s="134"/>
      <c r="AS41" s="128"/>
    </row>
    <row r="42" customFormat="false" ht="17.25" hidden="false" customHeight="true" outlineLevel="0" collapsed="false">
      <c r="A42" s="137" t="s">
        <v>265</v>
      </c>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8" t="n">
        <v>0</v>
      </c>
      <c r="AL42" s="138"/>
      <c r="AM42" s="134"/>
      <c r="AN42" s="134"/>
      <c r="AO42" s="134"/>
      <c r="AP42" s="134"/>
      <c r="AQ42" s="134"/>
      <c r="AR42" s="134"/>
      <c r="AS42" s="128"/>
    </row>
    <row r="43" customFormat="false" ht="17.25" hidden="false" customHeight="true" outlineLevel="0" collapsed="false">
      <c r="A43" s="137" t="s">
        <v>266</v>
      </c>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8" t="n">
        <v>0</v>
      </c>
      <c r="AL43" s="138"/>
      <c r="AM43" s="134"/>
      <c r="AN43" s="134"/>
      <c r="AO43" s="134"/>
      <c r="AP43" s="134"/>
      <c r="AQ43" s="134"/>
      <c r="AR43" s="134"/>
      <c r="AS43" s="128"/>
    </row>
    <row r="44" customFormat="false" ht="24" hidden="false" customHeight="true" outlineLevel="0" collapsed="false">
      <c r="A44" s="137" t="s">
        <v>267</v>
      </c>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8" t="n">
        <v>0</v>
      </c>
      <c r="AL44" s="138"/>
      <c r="AM44" s="134"/>
      <c r="AN44" s="134"/>
      <c r="AO44" s="134"/>
      <c r="AP44" s="134"/>
      <c r="AQ44" s="134"/>
      <c r="AR44" s="134"/>
    </row>
    <row r="45" customFormat="false" ht="12" hidden="false" customHeight="true" outlineLevel="0" collapsed="false">
      <c r="A45" s="137" t="s">
        <v>268</v>
      </c>
      <c r="B45" s="137"/>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8" t="n">
        <v>0</v>
      </c>
      <c r="AL45" s="138"/>
      <c r="AM45" s="134"/>
      <c r="AN45" s="134"/>
      <c r="AO45" s="134"/>
      <c r="AP45" s="134"/>
      <c r="AQ45" s="134"/>
      <c r="AR45" s="134"/>
    </row>
    <row r="46" customFormat="false" ht="12" hidden="false" customHeight="true" outlineLevel="0" collapsed="false">
      <c r="A46" s="137" t="s">
        <v>269</v>
      </c>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8" t="n">
        <v>0</v>
      </c>
      <c r="AL46" s="138"/>
      <c r="AM46" s="134"/>
      <c r="AN46" s="134"/>
      <c r="AO46" s="134"/>
      <c r="AP46" s="134"/>
      <c r="AQ46" s="134"/>
      <c r="AR46" s="134"/>
    </row>
    <row r="47" customFormat="false" ht="12" hidden="false" customHeight="true" outlineLevel="0" collapsed="false">
      <c r="A47" s="140" t="s">
        <v>270</v>
      </c>
      <c r="B47" s="140"/>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41" t="n">
        <v>0</v>
      </c>
      <c r="AL47" s="141"/>
      <c r="AM47" s="134"/>
      <c r="AN47" s="134"/>
      <c r="AO47" s="134"/>
      <c r="AP47" s="134"/>
      <c r="AQ47" s="134"/>
      <c r="AR47" s="134"/>
    </row>
    <row r="48" customFormat="false" ht="22.5" hidden="false" customHeight="true" outlineLevel="0" collapsed="false">
      <c r="A48" s="144" t="s">
        <v>271</v>
      </c>
      <c r="B48" s="144"/>
      <c r="C48" s="144"/>
      <c r="D48" s="144"/>
      <c r="E48" s="144"/>
      <c r="F48" s="144"/>
      <c r="G48" s="144"/>
      <c r="H48" s="144"/>
      <c r="I48" s="144"/>
      <c r="J48" s="144"/>
      <c r="K48" s="144"/>
      <c r="L48" s="144"/>
      <c r="M48" s="144"/>
      <c r="N48" s="144"/>
      <c r="O48" s="144"/>
      <c r="P48" s="144"/>
      <c r="Q48" s="144"/>
      <c r="R48" s="144"/>
      <c r="S48" s="144"/>
      <c r="T48" s="144"/>
      <c r="U48" s="144"/>
      <c r="V48" s="144"/>
      <c r="W48" s="144"/>
      <c r="X48" s="144"/>
      <c r="Y48" s="144"/>
      <c r="Z48" s="144"/>
      <c r="AA48" s="144"/>
      <c r="AB48" s="144"/>
      <c r="AC48" s="144"/>
      <c r="AD48" s="144"/>
      <c r="AE48" s="144"/>
      <c r="AF48" s="144"/>
      <c r="AG48" s="144"/>
      <c r="AH48" s="144"/>
      <c r="AI48" s="144"/>
      <c r="AJ48" s="144"/>
      <c r="AK48" s="133" t="n">
        <v>2017</v>
      </c>
      <c r="AL48" s="133"/>
      <c r="AM48" s="145" t="n">
        <v>2018</v>
      </c>
      <c r="AN48" s="145"/>
      <c r="AO48" s="145" t="n">
        <v>2019</v>
      </c>
      <c r="AP48" s="145" t="n">
        <v>2020</v>
      </c>
      <c r="AQ48" s="146" t="s">
        <v>272</v>
      </c>
    </row>
    <row r="49" customFormat="false" ht="24" hidden="false" customHeight="true" outlineLevel="0" collapsed="false">
      <c r="A49" s="137" t="s">
        <v>273</v>
      </c>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8" t="n">
        <v>0</v>
      </c>
      <c r="AL49" s="138"/>
      <c r="AM49" s="138" t="n">
        <v>0</v>
      </c>
      <c r="AN49" s="138"/>
      <c r="AO49" s="147" t="n">
        <v>0</v>
      </c>
      <c r="AP49" s="147" t="n">
        <v>0</v>
      </c>
      <c r="AQ49" s="147" t="n">
        <v>0</v>
      </c>
    </row>
    <row r="50" customFormat="false" ht="11.25" hidden="false" customHeight="true" outlineLevel="0" collapsed="false">
      <c r="A50" s="137" t="s">
        <v>274</v>
      </c>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8" t="n">
        <v>0</v>
      </c>
      <c r="AL50" s="138"/>
      <c r="AM50" s="138" t="n">
        <v>0</v>
      </c>
      <c r="AN50" s="138"/>
      <c r="AO50" s="147" t="n">
        <v>0</v>
      </c>
      <c r="AP50" s="147" t="n">
        <v>0</v>
      </c>
      <c r="AQ50" s="147" t="n">
        <v>0</v>
      </c>
    </row>
    <row r="51" customFormat="false" ht="12" hidden="false" customHeight="true" outlineLevel="0" collapsed="false">
      <c r="A51" s="140" t="s">
        <v>275</v>
      </c>
      <c r="B51" s="140"/>
      <c r="C51" s="140"/>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1" t="n">
        <v>0</v>
      </c>
      <c r="AL51" s="141"/>
      <c r="AM51" s="141" t="n">
        <f aca="false">AK51*(1+AM50)</f>
        <v>0</v>
      </c>
      <c r="AN51" s="141"/>
      <c r="AO51" s="141" t="n">
        <f aca="false">AM51*(1+AO50)</f>
        <v>0</v>
      </c>
      <c r="AP51" s="141" t="n">
        <f aca="false">AO51*(1+AP50)</f>
        <v>0</v>
      </c>
      <c r="AQ51" s="141" t="n">
        <v>0</v>
      </c>
    </row>
    <row r="52" customFormat="false" ht="12" hidden="false" customHeight="true" outlineLevel="0" collapsed="false">
      <c r="A52" s="148"/>
      <c r="B52" s="148"/>
      <c r="C52" s="148"/>
      <c r="D52" s="148"/>
      <c r="E52" s="148"/>
      <c r="F52" s="148"/>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9"/>
      <c r="AL52" s="149"/>
      <c r="AM52" s="150"/>
      <c r="AN52" s="150"/>
      <c r="AO52" s="151"/>
      <c r="AP52" s="151"/>
      <c r="AQ52" s="151"/>
    </row>
    <row r="53" customFormat="false" ht="27.75" hidden="false" customHeight="true" outlineLevel="0" collapsed="false">
      <c r="A53" s="152" t="s">
        <v>276</v>
      </c>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3" t="n">
        <f aca="false">AK48</f>
        <v>2017</v>
      </c>
      <c r="AL53" s="153"/>
      <c r="AM53" s="145" t="n">
        <f aca="false">AM48</f>
        <v>2018</v>
      </c>
      <c r="AN53" s="145"/>
      <c r="AO53" s="145" t="n">
        <f aca="false">AO48</f>
        <v>2019</v>
      </c>
      <c r="AP53" s="145" t="n">
        <f aca="false">AP48</f>
        <v>2020</v>
      </c>
      <c r="AQ53" s="146" t="s">
        <v>272</v>
      </c>
    </row>
    <row r="54" customFormat="false" ht="15" hidden="false" customHeight="false" outlineLevel="0" collapsed="false">
      <c r="A54" s="137" t="s">
        <v>277</v>
      </c>
      <c r="B54" s="137"/>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7"/>
      <c r="AC54" s="137"/>
      <c r="AD54" s="137"/>
      <c r="AE54" s="137"/>
      <c r="AF54" s="137"/>
      <c r="AG54" s="137"/>
      <c r="AH54" s="137"/>
      <c r="AI54" s="137"/>
      <c r="AJ54" s="137"/>
      <c r="AK54" s="138" t="n">
        <v>0</v>
      </c>
      <c r="AL54" s="138"/>
      <c r="AM54" s="138" t="n">
        <v>0</v>
      </c>
      <c r="AN54" s="138"/>
      <c r="AO54" s="147" t="n">
        <v>0</v>
      </c>
      <c r="AP54" s="147" t="n">
        <v>0</v>
      </c>
      <c r="AQ54" s="147" t="n">
        <v>0</v>
      </c>
    </row>
    <row r="55" customFormat="false" ht="24" hidden="false" customHeight="true" outlineLevel="0" collapsed="false">
      <c r="A55" s="137" t="s">
        <v>278</v>
      </c>
      <c r="B55" s="137"/>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38" t="n">
        <v>0</v>
      </c>
      <c r="AL55" s="138"/>
      <c r="AM55" s="138" t="n">
        <v>0</v>
      </c>
      <c r="AN55" s="138"/>
      <c r="AO55" s="138" t="n">
        <v>0</v>
      </c>
      <c r="AP55" s="138" t="n">
        <v>0</v>
      </c>
      <c r="AQ55" s="138" t="n">
        <v>0</v>
      </c>
    </row>
    <row r="56" customFormat="false" ht="12.75" hidden="false" customHeight="true" outlineLevel="0" collapsed="false">
      <c r="A56" s="137" t="s">
        <v>279</v>
      </c>
      <c r="B56" s="137"/>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8" t="n">
        <v>0</v>
      </c>
      <c r="AL56" s="138"/>
      <c r="AM56" s="138" t="n">
        <v>0</v>
      </c>
      <c r="AN56" s="138"/>
      <c r="AO56" s="138" t="n">
        <v>0</v>
      </c>
      <c r="AP56" s="138" t="n">
        <v>0</v>
      </c>
      <c r="AQ56" s="138" t="n">
        <v>0</v>
      </c>
    </row>
    <row r="57" customFormat="false" ht="12" hidden="false" customHeight="true" outlineLevel="0" collapsed="false">
      <c r="A57" s="140" t="s">
        <v>280</v>
      </c>
      <c r="B57" s="140"/>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1" t="n">
        <v>0</v>
      </c>
      <c r="AL57" s="141"/>
      <c r="AM57" s="141" t="n">
        <v>0</v>
      </c>
      <c r="AN57" s="141"/>
      <c r="AO57" s="141" t="n">
        <v>0</v>
      </c>
      <c r="AP57" s="141" t="n">
        <v>0</v>
      </c>
      <c r="AQ57" s="141" t="n">
        <v>0</v>
      </c>
    </row>
    <row r="58" customFormat="false" ht="12" hidden="false" customHeight="true" outlineLevel="0" collapsed="false">
      <c r="A58" s="154"/>
      <c r="B58" s="154"/>
      <c r="C58" s="154"/>
      <c r="D58" s="154"/>
      <c r="E58" s="154"/>
      <c r="F58" s="154"/>
      <c r="G58" s="154"/>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5"/>
      <c r="AL58" s="155"/>
      <c r="AM58" s="134"/>
      <c r="AN58" s="134"/>
      <c r="AO58" s="156"/>
      <c r="AP58" s="156"/>
      <c r="AQ58" s="156"/>
    </row>
    <row r="59" customFormat="false" ht="24.75" hidden="false" customHeight="true" outlineLevel="0" collapsed="false">
      <c r="A59" s="152" t="s">
        <v>281</v>
      </c>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3" t="n">
        <f aca="false">AK53</f>
        <v>2017</v>
      </c>
      <c r="AL59" s="153"/>
      <c r="AM59" s="145" t="n">
        <f aca="false">AM53</f>
        <v>2018</v>
      </c>
      <c r="AN59" s="145"/>
      <c r="AO59" s="145" t="n">
        <f aca="false">AO53</f>
        <v>2019</v>
      </c>
      <c r="AP59" s="145" t="n">
        <f aca="false">AP53</f>
        <v>2020</v>
      </c>
      <c r="AQ59" s="146" t="s">
        <v>272</v>
      </c>
    </row>
    <row r="60" customFormat="false" ht="15" hidden="false" customHeight="false" outlineLevel="0" collapsed="false">
      <c r="A60" s="157" t="s">
        <v>282</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8" t="n">
        <f aca="false">AK51*AK29</f>
        <v>0</v>
      </c>
      <c r="AL60" s="158"/>
      <c r="AM60" s="158" t="n">
        <f aca="false">AM51</f>
        <v>0</v>
      </c>
      <c r="AN60" s="158"/>
      <c r="AO60" s="159" t="n">
        <f aca="false">AO51</f>
        <v>0</v>
      </c>
      <c r="AP60" s="159" t="n">
        <f aca="false">AP51</f>
        <v>0</v>
      </c>
      <c r="AQ60" s="159" t="n">
        <f aca="false">AQ51</f>
        <v>0</v>
      </c>
    </row>
    <row r="61" customFormat="false" ht="9.75" hidden="false" customHeight="true" outlineLevel="0" collapsed="false">
      <c r="A61" s="137" t="s">
        <v>283</v>
      </c>
      <c r="B61" s="137"/>
      <c r="C61" s="137"/>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8" t="n">
        <v>0</v>
      </c>
      <c r="AL61" s="138"/>
      <c r="AM61" s="138" t="n">
        <v>0</v>
      </c>
      <c r="AN61" s="138"/>
      <c r="AO61" s="138" t="n">
        <v>0</v>
      </c>
      <c r="AP61" s="138" t="n">
        <v>0</v>
      </c>
      <c r="AQ61" s="138" t="n">
        <v>0</v>
      </c>
    </row>
    <row r="62" customFormat="false" ht="12" hidden="false" customHeight="true" outlineLevel="0" collapsed="false">
      <c r="A62" s="137" t="s">
        <v>284</v>
      </c>
      <c r="B62" s="137"/>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8" t="n">
        <f aca="false">-IF(AK48&lt;=AK31,0,AK30*(1+AK50)*AK29)</f>
        <v>-0</v>
      </c>
      <c r="AL62" s="138"/>
      <c r="AM62" s="138" t="n">
        <f aca="false">-IF(AM48&lt;=AK31,0,AK30*(1+AM50)*AK29)</f>
        <v>-0</v>
      </c>
      <c r="AN62" s="138"/>
      <c r="AO62" s="138" t="n">
        <f aca="false">-IF(AO48&lt;=$AK$31,0,$AK$30*(1+AO50)*$AK$29)</f>
        <v>-0</v>
      </c>
      <c r="AP62" s="138" t="n">
        <f aca="false">-IF(AP48&lt;=$AK$31,0,$AK$30*(1+AP50)*$AK$29)</f>
        <v>-0</v>
      </c>
      <c r="AQ62" s="138" t="n">
        <f aca="false">-IF(AQ48&lt;=$AK$31,0,$AK$30*(1+AQ50)*$AK$29)</f>
        <v>-0</v>
      </c>
    </row>
    <row r="63" customFormat="false" ht="27.75" hidden="false" customHeight="true" outlineLevel="0" collapsed="false">
      <c r="A63" s="137" t="s">
        <v>258</v>
      </c>
      <c r="B63" s="137"/>
      <c r="C63" s="137"/>
      <c r="D63" s="137"/>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8" t="n">
        <f aca="false">-IF(AK48&lt;=AK35,0,AK34*(1+AK50)*AK33)</f>
        <v>-0</v>
      </c>
      <c r="AL63" s="138"/>
      <c r="AM63" s="138" t="n">
        <f aca="false">-IF(AM48&lt;=AK35,0,AK34*(1+AM50)*AK33)</f>
        <v>-0</v>
      </c>
      <c r="AN63" s="138"/>
      <c r="AO63" s="138" t="n">
        <f aca="false">-IF(AO48&lt;=$AK$34,0,$AK$33*(1+AO50)*$AK$29)</f>
        <v>-0</v>
      </c>
      <c r="AP63" s="138" t="n">
        <f aca="false">-IF(AP48&lt;=$AK$34,0,$AK$33*(1+AP50)*$AK$29)</f>
        <v>-0</v>
      </c>
      <c r="AQ63" s="138" t="n">
        <f aca="false">-IF(AQ48&lt;=$AK$34,0,$AK$33*(1+AQ50)*$AK$29)</f>
        <v>-0</v>
      </c>
    </row>
    <row r="64" customFormat="false" ht="11.25" hidden="false" customHeight="true" outlineLevel="0" collapsed="false">
      <c r="A64" s="137"/>
      <c r="B64" s="137"/>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137"/>
      <c r="AA64" s="137"/>
      <c r="AB64" s="137"/>
      <c r="AC64" s="137"/>
      <c r="AD64" s="137"/>
      <c r="AE64" s="137"/>
      <c r="AF64" s="137"/>
      <c r="AG64" s="137"/>
      <c r="AH64" s="137"/>
      <c r="AI64" s="137"/>
      <c r="AJ64" s="137"/>
      <c r="AK64" s="138" t="n">
        <v>0</v>
      </c>
      <c r="AL64" s="138"/>
      <c r="AM64" s="138" t="n">
        <v>0</v>
      </c>
      <c r="AN64" s="138"/>
      <c r="AO64" s="138" t="n">
        <v>0</v>
      </c>
      <c r="AP64" s="138" t="n">
        <v>0</v>
      </c>
      <c r="AQ64" s="138" t="n">
        <v>0</v>
      </c>
    </row>
    <row r="65" customFormat="false" ht="25.5" hidden="false" customHeight="true" outlineLevel="0" collapsed="false">
      <c r="A65" s="137"/>
      <c r="B65" s="137"/>
      <c r="C65" s="137"/>
      <c r="D65" s="137"/>
      <c r="E65" s="137"/>
      <c r="F65" s="137"/>
      <c r="G65" s="137"/>
      <c r="H65" s="137"/>
      <c r="I65" s="137"/>
      <c r="J65" s="137"/>
      <c r="K65" s="137"/>
      <c r="L65" s="137"/>
      <c r="M65" s="137"/>
      <c r="N65" s="137"/>
      <c r="O65" s="137"/>
      <c r="P65" s="137"/>
      <c r="Q65" s="137"/>
      <c r="R65" s="137"/>
      <c r="S65" s="137"/>
      <c r="T65" s="137"/>
      <c r="U65" s="137"/>
      <c r="V65" s="137"/>
      <c r="W65" s="137"/>
      <c r="X65" s="137"/>
      <c r="Y65" s="137"/>
      <c r="Z65" s="137"/>
      <c r="AA65" s="137"/>
      <c r="AB65" s="137"/>
      <c r="AC65" s="137"/>
      <c r="AD65" s="137"/>
      <c r="AE65" s="137"/>
      <c r="AF65" s="137"/>
      <c r="AG65" s="137"/>
      <c r="AH65" s="137"/>
      <c r="AI65" s="137"/>
      <c r="AJ65" s="137"/>
      <c r="AK65" s="138" t="n">
        <v>0</v>
      </c>
      <c r="AL65" s="138"/>
      <c r="AM65" s="138" t="n">
        <v>0</v>
      </c>
      <c r="AN65" s="138"/>
      <c r="AO65" s="138" t="n">
        <v>0</v>
      </c>
      <c r="AP65" s="138" t="n">
        <v>0</v>
      </c>
      <c r="AQ65" s="138" t="n">
        <v>0</v>
      </c>
    </row>
    <row r="66" customFormat="false" ht="12" hidden="false" customHeight="true" outlineLevel="0" collapsed="false">
      <c r="A66" s="137" t="s">
        <v>285</v>
      </c>
      <c r="B66" s="137"/>
      <c r="C66" s="137"/>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7"/>
      <c r="AE66" s="137"/>
      <c r="AF66" s="137"/>
      <c r="AG66" s="137"/>
      <c r="AH66" s="137"/>
      <c r="AI66" s="137"/>
      <c r="AJ66" s="137"/>
      <c r="AK66" s="138" t="n">
        <v>0</v>
      </c>
      <c r="AL66" s="138"/>
      <c r="AM66" s="138" t="n">
        <v>0</v>
      </c>
      <c r="AN66" s="138"/>
      <c r="AO66" s="138" t="n">
        <v>0</v>
      </c>
      <c r="AP66" s="138" t="n">
        <v>0</v>
      </c>
      <c r="AQ66" s="138" t="n">
        <v>0</v>
      </c>
    </row>
    <row r="67" customFormat="false" ht="12.75" hidden="false" customHeight="true" outlineLevel="0" collapsed="false">
      <c r="A67" s="160" t="s">
        <v>286</v>
      </c>
      <c r="B67" s="160"/>
      <c r="C67" s="160"/>
      <c r="D67" s="160"/>
      <c r="E67" s="160"/>
      <c r="F67" s="160"/>
      <c r="G67" s="160"/>
      <c r="H67" s="160"/>
      <c r="I67" s="160"/>
      <c r="J67" s="160"/>
      <c r="K67" s="160"/>
      <c r="L67" s="160"/>
      <c r="M67" s="160"/>
      <c r="N67" s="160"/>
      <c r="O67" s="160"/>
      <c r="P67" s="160"/>
      <c r="Q67" s="160"/>
      <c r="R67" s="160"/>
      <c r="S67" s="160"/>
      <c r="T67" s="160"/>
      <c r="U67" s="160"/>
      <c r="V67" s="160"/>
      <c r="W67" s="160"/>
      <c r="X67" s="160"/>
      <c r="Y67" s="160"/>
      <c r="Z67" s="160"/>
      <c r="AA67" s="160"/>
      <c r="AB67" s="160"/>
      <c r="AC67" s="160"/>
      <c r="AD67" s="160"/>
      <c r="AE67" s="160"/>
      <c r="AF67" s="160"/>
      <c r="AG67" s="160"/>
      <c r="AH67" s="160"/>
      <c r="AI67" s="160"/>
      <c r="AJ67" s="160"/>
      <c r="AK67" s="158" t="n">
        <f aca="false">AK60+AK61</f>
        <v>0</v>
      </c>
      <c r="AL67" s="158"/>
      <c r="AM67" s="158" t="n">
        <f aca="false">AM60+AM61</f>
        <v>0</v>
      </c>
      <c r="AN67" s="158"/>
      <c r="AO67" s="158" t="n">
        <f aca="false">AO60+AO61</f>
        <v>0</v>
      </c>
      <c r="AP67" s="158" t="n">
        <f aca="false">AP60+AP61</f>
        <v>0</v>
      </c>
      <c r="AQ67" s="158" t="n">
        <f aca="false">AQ60+AQ61</f>
        <v>0</v>
      </c>
    </row>
    <row r="68" customFormat="false" ht="12" hidden="false" customHeight="true" outlineLevel="0" collapsed="false">
      <c r="A68" s="137" t="s">
        <v>287</v>
      </c>
      <c r="B68" s="137"/>
      <c r="C68" s="137"/>
      <c r="D68" s="137"/>
      <c r="E68" s="137"/>
      <c r="F68" s="137"/>
      <c r="G68" s="137"/>
      <c r="H68" s="137"/>
      <c r="I68" s="137"/>
      <c r="J68" s="137"/>
      <c r="K68" s="137"/>
      <c r="L68" s="137"/>
      <c r="M68" s="137"/>
      <c r="N68" s="137"/>
      <c r="O68" s="137"/>
      <c r="P68" s="137"/>
      <c r="Q68" s="137"/>
      <c r="R68" s="137"/>
      <c r="S68" s="137"/>
      <c r="T68" s="137"/>
      <c r="U68" s="137"/>
      <c r="V68" s="137"/>
      <c r="W68" s="137"/>
      <c r="X68" s="137"/>
      <c r="Y68" s="137"/>
      <c r="Z68" s="137"/>
      <c r="AA68" s="137"/>
      <c r="AB68" s="137"/>
      <c r="AC68" s="137"/>
      <c r="AD68" s="137"/>
      <c r="AE68" s="137"/>
      <c r="AF68" s="137"/>
      <c r="AG68" s="137"/>
      <c r="AH68" s="137"/>
      <c r="AI68" s="137"/>
      <c r="AJ68" s="137"/>
      <c r="AK68" s="138" t="n">
        <v>0</v>
      </c>
      <c r="AL68" s="138"/>
      <c r="AM68" s="138" t="n">
        <f aca="false">AK68</f>
        <v>0</v>
      </c>
      <c r="AN68" s="138"/>
      <c r="AO68" s="138" t="n">
        <f aca="false">AM68</f>
        <v>0</v>
      </c>
      <c r="AP68" s="138" t="n">
        <f aca="false">AO68</f>
        <v>0</v>
      </c>
      <c r="AQ68" s="138" t="n">
        <f aca="false">AP68</f>
        <v>0</v>
      </c>
    </row>
    <row r="69" customFormat="false" ht="12.75" hidden="false" customHeight="true" outlineLevel="0" collapsed="false">
      <c r="A69" s="160" t="s">
        <v>288</v>
      </c>
      <c r="B69" s="160"/>
      <c r="C69" s="160"/>
      <c r="D69" s="160"/>
      <c r="E69" s="160"/>
      <c r="F69" s="160"/>
      <c r="G69" s="160"/>
      <c r="H69" s="160"/>
      <c r="I69" s="160"/>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58" t="n">
        <f aca="false">AK67+AK68</f>
        <v>0</v>
      </c>
      <c r="AL69" s="158"/>
      <c r="AM69" s="158" t="n">
        <f aca="false">AM67+AM68</f>
        <v>0</v>
      </c>
      <c r="AN69" s="158"/>
      <c r="AO69" s="158" t="n">
        <f aca="false">AO67+AO68</f>
        <v>0</v>
      </c>
      <c r="AP69" s="158" t="n">
        <f aca="false">AP67+AP68</f>
        <v>0</v>
      </c>
      <c r="AQ69" s="158" t="n">
        <f aca="false">AQ67+AQ68</f>
        <v>0</v>
      </c>
    </row>
    <row r="70" customFormat="false" ht="7.5" hidden="false" customHeight="true" outlineLevel="0" collapsed="false">
      <c r="A70" s="137" t="s">
        <v>289</v>
      </c>
      <c r="B70" s="137"/>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7"/>
      <c r="AC70" s="137"/>
      <c r="AD70" s="137"/>
      <c r="AE70" s="137"/>
      <c r="AF70" s="137"/>
      <c r="AG70" s="137"/>
      <c r="AH70" s="137"/>
      <c r="AI70" s="137"/>
      <c r="AJ70" s="137"/>
      <c r="AK70" s="138" t="n">
        <v>0</v>
      </c>
      <c r="AL70" s="138"/>
      <c r="AM70" s="138" t="n">
        <v>0</v>
      </c>
      <c r="AN70" s="138"/>
      <c r="AO70" s="138" t="n">
        <v>0</v>
      </c>
      <c r="AP70" s="138" t="n">
        <v>0</v>
      </c>
      <c r="AQ70" s="138" t="n">
        <v>0</v>
      </c>
    </row>
    <row r="71" customFormat="false" ht="25.5" hidden="false" customHeight="true" outlineLevel="0" collapsed="false">
      <c r="A71" s="157" t="s">
        <v>290</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58" t="n">
        <f aca="false">AK69+AK70</f>
        <v>0</v>
      </c>
      <c r="AL71" s="158"/>
      <c r="AM71" s="158" t="n">
        <f aca="false">AM69+AM70</f>
        <v>0</v>
      </c>
      <c r="AN71" s="158"/>
      <c r="AO71" s="158" t="n">
        <f aca="false">AO69+AO70</f>
        <v>0</v>
      </c>
      <c r="AP71" s="158" t="n">
        <f aca="false">AP69+AP70</f>
        <v>0</v>
      </c>
      <c r="AQ71" s="158" t="n">
        <f aca="false">AQ69+AQ70</f>
        <v>0</v>
      </c>
    </row>
    <row r="72" customFormat="false" ht="25.5" hidden="false" customHeight="true" outlineLevel="0" collapsed="false">
      <c r="A72" s="137" t="s">
        <v>261</v>
      </c>
      <c r="B72" s="137"/>
      <c r="C72" s="137"/>
      <c r="D72" s="137"/>
      <c r="E72" s="137"/>
      <c r="F72" s="137"/>
      <c r="G72" s="137"/>
      <c r="H72" s="137"/>
      <c r="I72" s="137"/>
      <c r="J72" s="137"/>
      <c r="K72" s="137"/>
      <c r="L72" s="137"/>
      <c r="M72" s="137"/>
      <c r="N72" s="137"/>
      <c r="O72" s="137"/>
      <c r="P72" s="137"/>
      <c r="Q72" s="137"/>
      <c r="R72" s="137"/>
      <c r="S72" s="137"/>
      <c r="T72" s="137"/>
      <c r="U72" s="137"/>
      <c r="V72" s="137"/>
      <c r="W72" s="137"/>
      <c r="X72" s="137"/>
      <c r="Y72" s="137"/>
      <c r="Z72" s="137"/>
      <c r="AA72" s="137"/>
      <c r="AB72" s="137"/>
      <c r="AC72" s="137"/>
      <c r="AD72" s="137"/>
      <c r="AE72" s="137"/>
      <c r="AF72" s="137"/>
      <c r="AG72" s="137"/>
      <c r="AH72" s="137"/>
      <c r="AI72" s="137"/>
      <c r="AJ72" s="137"/>
      <c r="AK72" s="138" t="n">
        <f aca="false">-AK71*$AK$37</f>
        <v>-0</v>
      </c>
      <c r="AL72" s="138"/>
      <c r="AM72" s="138" t="n">
        <f aca="false">-AM71*$AK$37</f>
        <v>-0</v>
      </c>
      <c r="AN72" s="138"/>
      <c r="AO72" s="138" t="n">
        <f aca="false">-AO71*$AK$37</f>
        <v>-0</v>
      </c>
      <c r="AP72" s="138" t="n">
        <f aca="false">-AP71*$AK$37</f>
        <v>-0</v>
      </c>
      <c r="AQ72" s="138" t="n">
        <f aca="false">-AQ71*$AK$37</f>
        <v>-0</v>
      </c>
    </row>
    <row r="73" customFormat="false" ht="12" hidden="false" customHeight="true" outlineLevel="0" collapsed="false">
      <c r="A73" s="161" t="s">
        <v>291</v>
      </c>
      <c r="B73" s="161"/>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2" t="n">
        <f aca="false">AK72+AK71</f>
        <v>0</v>
      </c>
      <c r="AL73" s="162"/>
      <c r="AM73" s="162" t="n">
        <f aca="false">AM72+AM71</f>
        <v>0</v>
      </c>
      <c r="AN73" s="162"/>
      <c r="AO73" s="162" t="n">
        <f aca="false">AO72+AO71</f>
        <v>0</v>
      </c>
      <c r="AP73" s="162" t="n">
        <f aca="false">AP72+AP71</f>
        <v>0</v>
      </c>
      <c r="AQ73" s="162" t="n">
        <f aca="false">AQ72+AQ71</f>
        <v>0</v>
      </c>
    </row>
    <row r="74" customFormat="false" ht="12" hidden="false" customHeight="true" outlineLevel="0" collapsed="false">
      <c r="A74" s="154"/>
      <c r="B74" s="154"/>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4"/>
      <c r="AF74" s="154"/>
      <c r="AG74" s="154"/>
      <c r="AH74" s="154"/>
      <c r="AI74" s="154"/>
      <c r="AJ74" s="154"/>
      <c r="AK74" s="155"/>
      <c r="AL74" s="155"/>
      <c r="AM74" s="134"/>
      <c r="AN74" s="134"/>
      <c r="AO74" s="156"/>
      <c r="AP74" s="156"/>
      <c r="AQ74" s="156"/>
    </row>
    <row r="75" customFormat="false" ht="27" hidden="false" customHeight="true" outlineLevel="0" collapsed="false">
      <c r="A75" s="152" t="s">
        <v>292</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2"/>
      <c r="AK75" s="153" t="n">
        <f aca="false">AK59</f>
        <v>2017</v>
      </c>
      <c r="AL75" s="153"/>
      <c r="AM75" s="153" t="n">
        <f aca="false">AM59</f>
        <v>2018</v>
      </c>
      <c r="AN75" s="153"/>
      <c r="AO75" s="145" t="n">
        <f aca="false">AO59</f>
        <v>2019</v>
      </c>
      <c r="AP75" s="145" t="n">
        <f aca="false">AP59</f>
        <v>2020</v>
      </c>
      <c r="AQ75" s="146" t="s">
        <v>272</v>
      </c>
    </row>
    <row r="76" customFormat="false" ht="12" hidden="false" customHeight="true" outlineLevel="0" collapsed="false">
      <c r="A76" s="160" t="s">
        <v>288</v>
      </c>
      <c r="B76" s="160"/>
      <c r="C76" s="160"/>
      <c r="D76" s="160"/>
      <c r="E76" s="160"/>
      <c r="F76" s="160"/>
      <c r="G76" s="160"/>
      <c r="H76" s="160"/>
      <c r="I76" s="160"/>
      <c r="J76" s="160"/>
      <c r="K76" s="160"/>
      <c r="L76" s="160"/>
      <c r="M76" s="160"/>
      <c r="N76" s="160"/>
      <c r="O76" s="160"/>
      <c r="P76" s="160"/>
      <c r="Q76" s="160"/>
      <c r="R76" s="160"/>
      <c r="S76" s="160"/>
      <c r="T76" s="160"/>
      <c r="U76" s="160"/>
      <c r="V76" s="160"/>
      <c r="W76" s="160"/>
      <c r="X76" s="160"/>
      <c r="Y76" s="160"/>
      <c r="Z76" s="160"/>
      <c r="AA76" s="160"/>
      <c r="AB76" s="160"/>
      <c r="AC76" s="160"/>
      <c r="AD76" s="160"/>
      <c r="AE76" s="160"/>
      <c r="AF76" s="160"/>
      <c r="AG76" s="160"/>
      <c r="AH76" s="160"/>
      <c r="AI76" s="160"/>
      <c r="AJ76" s="160"/>
      <c r="AK76" s="158" t="n">
        <f aca="false">AK69</f>
        <v>0</v>
      </c>
      <c r="AL76" s="158"/>
      <c r="AM76" s="158" t="n">
        <f aca="false">AM69</f>
        <v>0</v>
      </c>
      <c r="AN76" s="158"/>
      <c r="AO76" s="163" t="n">
        <f aca="false">AO69</f>
        <v>0</v>
      </c>
      <c r="AP76" s="163" t="n">
        <f aca="false">AP69</f>
        <v>0</v>
      </c>
      <c r="AQ76" s="163" t="n">
        <f aca="false">AQ69</f>
        <v>0</v>
      </c>
    </row>
    <row r="77" customFormat="false" ht="12" hidden="false" customHeight="true" outlineLevel="0" collapsed="false">
      <c r="A77" s="137" t="s">
        <v>287</v>
      </c>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8" t="n">
        <f aca="false">-AK68</f>
        <v>-0</v>
      </c>
      <c r="AL77" s="138"/>
      <c r="AM77" s="164" t="n">
        <f aca="false">-AM68</f>
        <v>-0</v>
      </c>
      <c r="AN77" s="164"/>
      <c r="AO77" s="164" t="n">
        <f aca="false">-AO68</f>
        <v>-0</v>
      </c>
      <c r="AP77" s="164" t="n">
        <f aca="false">-AP68</f>
        <v>-0</v>
      </c>
      <c r="AQ77" s="164" t="n">
        <f aca="false">-AQ68</f>
        <v>-0</v>
      </c>
    </row>
    <row r="78" customFormat="false" ht="12.75" hidden="false" customHeight="true" outlineLevel="0" collapsed="false">
      <c r="A78" s="137" t="s">
        <v>289</v>
      </c>
      <c r="B78" s="137"/>
      <c r="C78" s="137"/>
      <c r="D78" s="137"/>
      <c r="E78" s="137"/>
      <c r="F78" s="137"/>
      <c r="G78" s="137"/>
      <c r="H78" s="137"/>
      <c r="I78" s="137"/>
      <c r="J78" s="137"/>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7"/>
      <c r="AJ78" s="137"/>
      <c r="AK78" s="138" t="n">
        <f aca="false">-AK70</f>
        <v>-0</v>
      </c>
      <c r="AL78" s="138"/>
      <c r="AM78" s="164" t="n">
        <f aca="false">-AM70</f>
        <v>-0</v>
      </c>
      <c r="AN78" s="164"/>
      <c r="AO78" s="164" t="n">
        <f aca="false">-AO70</f>
        <v>-0</v>
      </c>
      <c r="AP78" s="164" t="n">
        <f aca="false">-AP70</f>
        <v>-0</v>
      </c>
      <c r="AQ78" s="164" t="n">
        <f aca="false">-AQ70</f>
        <v>-0</v>
      </c>
    </row>
    <row r="79" customFormat="false" ht="12.75" hidden="false" customHeight="true" outlineLevel="0" collapsed="false">
      <c r="A79" s="137" t="s">
        <v>261</v>
      </c>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8" t="n">
        <f aca="false">AK72</f>
        <v>-0</v>
      </c>
      <c r="AL79" s="138"/>
      <c r="AM79" s="164" t="n">
        <f aca="false">AM72</f>
        <v>-0</v>
      </c>
      <c r="AN79" s="164"/>
      <c r="AO79" s="164" t="n">
        <f aca="false">AO72</f>
        <v>-0</v>
      </c>
      <c r="AP79" s="164" t="n">
        <f aca="false">AP72</f>
        <v>-0</v>
      </c>
      <c r="AQ79" s="164" t="n">
        <f aca="false">AQ72</f>
        <v>-0</v>
      </c>
    </row>
    <row r="80" customFormat="false" ht="12" hidden="false" customHeight="true" outlineLevel="0" collapsed="false">
      <c r="A80" s="137" t="s">
        <v>293</v>
      </c>
      <c r="B80" s="137"/>
      <c r="C80" s="137"/>
      <c r="D80" s="137"/>
      <c r="E80" s="137"/>
      <c r="F80" s="137"/>
      <c r="G80" s="137"/>
      <c r="H80" s="137"/>
      <c r="I80" s="137"/>
      <c r="J80" s="137"/>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137"/>
      <c r="AJ80" s="137"/>
      <c r="AK80" s="138" t="n">
        <v>0</v>
      </c>
      <c r="AL80" s="138"/>
      <c r="AM80" s="164" t="n">
        <v>0</v>
      </c>
      <c r="AN80" s="164"/>
      <c r="AO80" s="164" t="n">
        <v>0</v>
      </c>
      <c r="AP80" s="164" t="n">
        <v>0</v>
      </c>
      <c r="AQ80" s="164" t="n">
        <v>0</v>
      </c>
    </row>
    <row r="81" customFormat="false" ht="12" hidden="false" customHeight="true" outlineLevel="0" collapsed="false">
      <c r="A81" s="137" t="s">
        <v>294</v>
      </c>
      <c r="B81" s="137"/>
      <c r="C81" s="137"/>
      <c r="D81" s="137"/>
      <c r="E81" s="137"/>
      <c r="F81" s="137"/>
      <c r="G81" s="137"/>
      <c r="H81" s="137"/>
      <c r="I81" s="137"/>
      <c r="J81" s="137"/>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8" t="n">
        <f aca="false">-AK60*AK40</f>
        <v>-0</v>
      </c>
      <c r="AL81" s="138"/>
      <c r="AM81" s="164" t="n">
        <f aca="false">-(AM60-AK60)*AK40</f>
        <v>-0</v>
      </c>
      <c r="AN81" s="164"/>
      <c r="AO81" s="164" t="n">
        <f aca="false">-(AO60-AM60)*$AK$40</f>
        <v>-0</v>
      </c>
      <c r="AP81" s="164" t="n">
        <f aca="false">-(AP60-AO60)*$AK$40</f>
        <v>-0</v>
      </c>
      <c r="AQ81" s="164" t="n">
        <f aca="false">-(AQ60-AP60)*$AK$40</f>
        <v>-0</v>
      </c>
    </row>
    <row r="82" customFormat="false" ht="12" hidden="false" customHeight="true" outlineLevel="0" collapsed="false">
      <c r="A82" s="137" t="s">
        <v>295</v>
      </c>
      <c r="B82" s="137"/>
      <c r="C82" s="137"/>
      <c r="D82" s="137"/>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38" t="n">
        <f aca="false">-(AK26+AK27)*AK29</f>
        <v>-0</v>
      </c>
      <c r="AL82" s="138"/>
      <c r="AM82" s="138" t="n">
        <v>0</v>
      </c>
      <c r="AN82" s="138"/>
      <c r="AO82" s="138" t="n">
        <v>0</v>
      </c>
      <c r="AP82" s="138" t="n">
        <v>0</v>
      </c>
      <c r="AQ82" s="138" t="n">
        <v>0</v>
      </c>
    </row>
    <row r="83" customFormat="false" ht="27.75" hidden="false" customHeight="true" outlineLevel="0" collapsed="false">
      <c r="A83" s="137" t="s">
        <v>296</v>
      </c>
      <c r="B83" s="137"/>
      <c r="C83" s="137"/>
      <c r="D83" s="137"/>
      <c r="E83" s="137"/>
      <c r="F83" s="137"/>
      <c r="G83" s="137"/>
      <c r="H83" s="137"/>
      <c r="I83" s="137"/>
      <c r="J83" s="137"/>
      <c r="K83" s="137"/>
      <c r="L83" s="137"/>
      <c r="M83" s="137"/>
      <c r="N83" s="137"/>
      <c r="O83" s="137"/>
      <c r="P83" s="137"/>
      <c r="Q83" s="137"/>
      <c r="R83" s="137"/>
      <c r="S83" s="137"/>
      <c r="T83" s="137"/>
      <c r="U83" s="137"/>
      <c r="V83" s="137"/>
      <c r="W83" s="137"/>
      <c r="X83" s="137"/>
      <c r="Y83" s="137"/>
      <c r="Z83" s="137"/>
      <c r="AA83" s="137"/>
      <c r="AB83" s="137"/>
      <c r="AC83" s="137"/>
      <c r="AD83" s="137"/>
      <c r="AE83" s="137"/>
      <c r="AF83" s="137"/>
      <c r="AG83" s="137"/>
      <c r="AH83" s="137"/>
      <c r="AI83" s="137"/>
      <c r="AJ83" s="137"/>
      <c r="AK83" s="138" t="n">
        <f aca="false">AK55-AK56</f>
        <v>0</v>
      </c>
      <c r="AL83" s="138"/>
      <c r="AM83" s="164" t="n">
        <f aca="false">AM55-AM56</f>
        <v>0</v>
      </c>
      <c r="AN83" s="164"/>
      <c r="AO83" s="164" t="n">
        <f aca="false">AO55-AO56</f>
        <v>0</v>
      </c>
      <c r="AP83" s="164" t="n">
        <f aca="false">AP55-AP56</f>
        <v>0</v>
      </c>
      <c r="AQ83" s="164" t="n">
        <f aca="false">AQ55-AQ56</f>
        <v>0</v>
      </c>
    </row>
    <row r="84" customFormat="false" ht="15" hidden="false" customHeight="true" outlineLevel="0" collapsed="false">
      <c r="A84" s="157" t="s">
        <v>297</v>
      </c>
      <c r="B84" s="157"/>
      <c r="C84" s="157"/>
      <c r="D84" s="157"/>
      <c r="E84" s="157"/>
      <c r="F84" s="157"/>
      <c r="G84" s="157"/>
      <c r="H84" s="157"/>
      <c r="I84" s="157"/>
      <c r="J84" s="157"/>
      <c r="K84" s="157"/>
      <c r="L84" s="157"/>
      <c r="M84" s="157"/>
      <c r="N84" s="157"/>
      <c r="O84" s="157"/>
      <c r="P84" s="157"/>
      <c r="Q84" s="157"/>
      <c r="R84" s="157"/>
      <c r="S84" s="157"/>
      <c r="T84" s="157"/>
      <c r="U84" s="157"/>
      <c r="V84" s="157"/>
      <c r="W84" s="157"/>
      <c r="X84" s="157"/>
      <c r="Y84" s="157"/>
      <c r="Z84" s="157"/>
      <c r="AA84" s="157"/>
      <c r="AB84" s="157"/>
      <c r="AC84" s="157"/>
      <c r="AD84" s="157"/>
      <c r="AE84" s="157"/>
      <c r="AF84" s="157"/>
      <c r="AG84" s="157"/>
      <c r="AH84" s="157"/>
      <c r="AI84" s="157"/>
      <c r="AJ84" s="157"/>
      <c r="AK84" s="158" t="n">
        <f aca="false">SUM(AK76:AL83)</f>
        <v>0</v>
      </c>
      <c r="AL84" s="158"/>
      <c r="AM84" s="158" t="n">
        <f aca="false">SUM(AM76:AN83)</f>
        <v>0</v>
      </c>
      <c r="AN84" s="158"/>
      <c r="AO84" s="163" t="n">
        <f aca="false">SUM(AO76:AO83)</f>
        <v>0</v>
      </c>
      <c r="AP84" s="163" t="n">
        <f aca="false">SUM(AP76:AP83)</f>
        <v>0</v>
      </c>
      <c r="AQ84" s="163" t="n">
        <f aca="false">SUM(AQ76:AQ83)</f>
        <v>0</v>
      </c>
    </row>
    <row r="85" customFormat="false" ht="14.25" hidden="false" customHeight="true" outlineLevel="0" collapsed="false">
      <c r="A85" s="157" t="s">
        <v>298</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58" t="n">
        <f aca="false">AK84</f>
        <v>0</v>
      </c>
      <c r="AL85" s="158"/>
      <c r="AM85" s="163" t="n">
        <f aca="false">AK85+AM84</f>
        <v>0</v>
      </c>
      <c r="AN85" s="163"/>
      <c r="AO85" s="163" t="n">
        <f aca="false">AM85+AO84</f>
        <v>0</v>
      </c>
      <c r="AP85" s="163" t="n">
        <f aca="false">AO85+AP84</f>
        <v>0</v>
      </c>
      <c r="AQ85" s="163" t="n">
        <f aca="false">AP85+AQ84</f>
        <v>0</v>
      </c>
    </row>
    <row r="86" customFormat="false" ht="15" hidden="false" customHeight="false" outlineLevel="0" collapsed="false">
      <c r="A86" s="137" t="s">
        <v>299</v>
      </c>
      <c r="B86" s="137"/>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7"/>
      <c r="AK86" s="138" t="n">
        <v>0</v>
      </c>
      <c r="AL86" s="138"/>
      <c r="AM86" s="164" t="n">
        <v>0</v>
      </c>
      <c r="AN86" s="164"/>
      <c r="AO86" s="164" t="n">
        <v>0</v>
      </c>
      <c r="AP86" s="164" t="n">
        <v>0</v>
      </c>
      <c r="AQ86" s="164" t="n">
        <v>0</v>
      </c>
    </row>
    <row r="87" customFormat="false" ht="12" hidden="false" customHeight="true" outlineLevel="0" collapsed="false">
      <c r="A87" s="160" t="s">
        <v>300</v>
      </c>
      <c r="B87" s="160"/>
      <c r="C87" s="160"/>
      <c r="D87" s="160"/>
      <c r="E87" s="160"/>
      <c r="F87" s="160"/>
      <c r="G87" s="160"/>
      <c r="H87" s="160"/>
      <c r="I87" s="160"/>
      <c r="J87" s="160"/>
      <c r="K87" s="160"/>
      <c r="L87" s="160"/>
      <c r="M87" s="160"/>
      <c r="N87" s="160"/>
      <c r="O87" s="160"/>
      <c r="P87" s="160"/>
      <c r="Q87" s="160"/>
      <c r="R87" s="160"/>
      <c r="S87" s="160"/>
      <c r="T87" s="160"/>
      <c r="U87" s="160"/>
      <c r="V87" s="160"/>
      <c r="W87" s="160"/>
      <c r="X87" s="160"/>
      <c r="Y87" s="160"/>
      <c r="Z87" s="160"/>
      <c r="AA87" s="160"/>
      <c r="AB87" s="160"/>
      <c r="AC87" s="160"/>
      <c r="AD87" s="160"/>
      <c r="AE87" s="160"/>
      <c r="AF87" s="160"/>
      <c r="AG87" s="160"/>
      <c r="AH87" s="160"/>
      <c r="AI87" s="160"/>
      <c r="AJ87" s="160"/>
      <c r="AK87" s="158" t="n">
        <f aca="false">AK84*AK86</f>
        <v>0</v>
      </c>
      <c r="AL87" s="158"/>
      <c r="AM87" s="163" t="n">
        <f aca="false">AM84*AM86</f>
        <v>0</v>
      </c>
      <c r="AN87" s="163"/>
      <c r="AO87" s="163" t="n">
        <f aca="false">AO84*AO86</f>
        <v>0</v>
      </c>
      <c r="AP87" s="163" t="n">
        <f aca="false">AP84*AP86</f>
        <v>0</v>
      </c>
      <c r="AQ87" s="163" t="n">
        <f aca="false">AQ84*AQ86</f>
        <v>0</v>
      </c>
    </row>
    <row r="88" customFormat="false" ht="17.25" hidden="false" customHeight="true" outlineLevel="0" collapsed="false">
      <c r="A88" s="160" t="s">
        <v>301</v>
      </c>
      <c r="B88" s="160"/>
      <c r="C88" s="160"/>
      <c r="D88" s="160"/>
      <c r="E88" s="160"/>
      <c r="F88" s="160"/>
      <c r="G88" s="160"/>
      <c r="H88" s="160"/>
      <c r="I88" s="160"/>
      <c r="J88" s="160"/>
      <c r="K88" s="160"/>
      <c r="L88" s="160"/>
      <c r="M88" s="160"/>
      <c r="N88" s="160"/>
      <c r="O88" s="160"/>
      <c r="P88" s="160"/>
      <c r="Q88" s="160"/>
      <c r="R88" s="160"/>
      <c r="S88" s="160"/>
      <c r="T88" s="160"/>
      <c r="U88" s="160"/>
      <c r="V88" s="160"/>
      <c r="W88" s="160"/>
      <c r="X88" s="160"/>
      <c r="Y88" s="160"/>
      <c r="Z88" s="160"/>
      <c r="AA88" s="160"/>
      <c r="AB88" s="160"/>
      <c r="AC88" s="160"/>
      <c r="AD88" s="160"/>
      <c r="AE88" s="160"/>
      <c r="AF88" s="160"/>
      <c r="AG88" s="160"/>
      <c r="AH88" s="160"/>
      <c r="AI88" s="160"/>
      <c r="AJ88" s="160"/>
      <c r="AK88" s="158" t="n">
        <f aca="false">AK87</f>
        <v>0</v>
      </c>
      <c r="AL88" s="158"/>
      <c r="AM88" s="163" t="n">
        <f aca="false">AK88+AM87</f>
        <v>0</v>
      </c>
      <c r="AN88" s="163"/>
      <c r="AO88" s="163" t="n">
        <f aca="false">AM88+AO87</f>
        <v>0</v>
      </c>
      <c r="AP88" s="163" t="n">
        <f aca="false">AO88+AP87</f>
        <v>0</v>
      </c>
      <c r="AQ88" s="163" t="n">
        <f aca="false">AP88+AQ87</f>
        <v>0</v>
      </c>
      <c r="AS88" s="165"/>
    </row>
    <row r="89" customFormat="false" ht="17.25" hidden="false" customHeight="true" outlineLevel="0" collapsed="false">
      <c r="A89" s="166" t="s">
        <v>302</v>
      </c>
      <c r="B89" s="166"/>
      <c r="C89" s="166"/>
      <c r="D89" s="166"/>
      <c r="E89" s="167"/>
      <c r="F89" s="167"/>
      <c r="G89" s="167"/>
      <c r="H89" s="167"/>
      <c r="I89" s="167"/>
      <c r="J89" s="167"/>
      <c r="K89" s="167"/>
      <c r="L89" s="167"/>
      <c r="M89" s="167"/>
      <c r="N89" s="167"/>
      <c r="O89" s="167"/>
      <c r="P89" s="167"/>
      <c r="Q89" s="167"/>
      <c r="R89" s="167"/>
      <c r="S89" s="167"/>
      <c r="T89" s="167"/>
      <c r="U89" s="167"/>
      <c r="V89" s="167"/>
      <c r="W89" s="167"/>
      <c r="X89" s="167"/>
      <c r="Y89" s="167"/>
      <c r="Z89" s="167"/>
      <c r="AA89" s="167"/>
      <c r="AB89" s="167"/>
      <c r="AC89" s="167"/>
      <c r="AD89" s="167"/>
      <c r="AE89" s="167"/>
      <c r="AF89" s="167"/>
      <c r="AG89" s="167"/>
      <c r="AH89" s="167"/>
      <c r="AI89" s="167"/>
      <c r="AJ89" s="167"/>
      <c r="AK89" s="158" t="n">
        <v>0</v>
      </c>
      <c r="AL89" s="158"/>
      <c r="AM89" s="158" t="n">
        <v>0</v>
      </c>
      <c r="AN89" s="158"/>
      <c r="AO89" s="138" t="n">
        <v>0</v>
      </c>
      <c r="AP89" s="138" t="n">
        <v>0</v>
      </c>
      <c r="AQ89" s="138" t="n">
        <v>0</v>
      </c>
      <c r="AS89" s="165"/>
    </row>
    <row r="90" customFormat="false" ht="13.5" hidden="false" customHeight="true" outlineLevel="0" collapsed="false">
      <c r="A90" s="166" t="s">
        <v>303</v>
      </c>
      <c r="B90" s="166"/>
      <c r="C90" s="166"/>
      <c r="D90" s="166"/>
      <c r="E90" s="167"/>
      <c r="F90" s="167"/>
      <c r="G90" s="167"/>
      <c r="H90" s="167"/>
      <c r="I90" s="167"/>
      <c r="J90" s="167"/>
      <c r="K90" s="167"/>
      <c r="L90" s="167"/>
      <c r="M90" s="167"/>
      <c r="N90" s="167"/>
      <c r="O90" s="167"/>
      <c r="P90" s="167"/>
      <c r="Q90" s="167"/>
      <c r="R90" s="167"/>
      <c r="S90" s="167"/>
      <c r="T90" s="167"/>
      <c r="U90" s="167"/>
      <c r="V90" s="167"/>
      <c r="W90" s="167"/>
      <c r="X90" s="167"/>
      <c r="Y90" s="167"/>
      <c r="Z90" s="167"/>
      <c r="AA90" s="167"/>
      <c r="AB90" s="167"/>
      <c r="AC90" s="167"/>
      <c r="AD90" s="167"/>
      <c r="AE90" s="167"/>
      <c r="AF90" s="167"/>
      <c r="AG90" s="167"/>
      <c r="AH90" s="167"/>
      <c r="AI90" s="167"/>
      <c r="AJ90" s="167"/>
      <c r="AK90" s="158" t="n">
        <v>0</v>
      </c>
      <c r="AL90" s="158"/>
      <c r="AM90" s="158" t="n">
        <v>0</v>
      </c>
      <c r="AN90" s="158"/>
      <c r="AO90" s="138" t="n">
        <v>0</v>
      </c>
      <c r="AP90" s="138" t="n">
        <v>0</v>
      </c>
      <c r="AQ90" s="138" t="n">
        <v>0</v>
      </c>
      <c r="AS90" s="165"/>
    </row>
    <row r="91" customFormat="false" ht="11.25" hidden="false" customHeight="true" outlineLevel="0" collapsed="false">
      <c r="A91" s="161" t="s">
        <v>304</v>
      </c>
      <c r="B91" s="168"/>
      <c r="C91" s="168"/>
      <c r="D91" s="168"/>
      <c r="E91" s="168"/>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2" t="n">
        <v>0</v>
      </c>
      <c r="AL91" s="162"/>
      <c r="AM91" s="162" t="n">
        <v>0</v>
      </c>
      <c r="AN91" s="162"/>
      <c r="AO91" s="138" t="n">
        <v>0</v>
      </c>
      <c r="AP91" s="138" t="n">
        <v>0</v>
      </c>
      <c r="AQ91" s="138" t="n">
        <v>0</v>
      </c>
      <c r="AS91" s="130"/>
    </row>
    <row r="92" customFormat="false" ht="15" hidden="false" customHeight="false" outlineLevel="0" collapsed="false">
      <c r="A92" s="130"/>
      <c r="B92" s="130"/>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30"/>
      <c r="AQ92" s="130"/>
      <c r="AR92" s="130"/>
      <c r="AS92" s="130"/>
    </row>
    <row r="93" customFormat="false" ht="15" hidden="false" customHeight="false" outlineLevel="0" collapsed="false">
      <c r="A93" s="134" t="s">
        <v>305</v>
      </c>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128"/>
      <c r="AK93" s="128"/>
      <c r="AL93" s="128"/>
      <c r="AM93" s="128"/>
      <c r="AN93" s="128"/>
      <c r="AO93" s="128"/>
      <c r="AP93" s="128"/>
      <c r="AQ93" s="128"/>
      <c r="AR93" s="128"/>
    </row>
    <row r="94" customFormat="false" ht="15" hidden="false" customHeight="false" outlineLevel="0" collapsed="false">
      <c r="A94" s="169" t="s">
        <v>306</v>
      </c>
      <c r="B94" s="170"/>
      <c r="C94" s="171"/>
      <c r="D94" s="170"/>
      <c r="E94" s="170"/>
      <c r="F94" s="170"/>
      <c r="G94" s="170"/>
      <c r="H94" s="170"/>
      <c r="I94" s="170"/>
      <c r="J94" s="170"/>
      <c r="K94" s="170"/>
      <c r="L94" s="170"/>
      <c r="M94" s="170"/>
      <c r="N94" s="170"/>
      <c r="O94" s="170"/>
      <c r="P94" s="170"/>
      <c r="Q94" s="170"/>
      <c r="R94" s="170"/>
      <c r="S94" s="170"/>
      <c r="T94" s="170"/>
      <c r="U94" s="170"/>
      <c r="V94" s="170"/>
      <c r="W94" s="170"/>
      <c r="X94" s="170"/>
      <c r="Y94" s="170"/>
      <c r="Z94" s="170"/>
      <c r="AA94" s="170"/>
      <c r="AB94" s="170"/>
      <c r="AC94" s="170"/>
      <c r="AD94" s="170"/>
      <c r="AE94" s="170"/>
      <c r="AF94" s="170"/>
      <c r="AG94" s="170"/>
      <c r="AH94" s="170"/>
      <c r="AI94" s="170"/>
      <c r="AJ94" s="170"/>
      <c r="AK94" s="170"/>
      <c r="AL94" s="170"/>
      <c r="AM94" s="170"/>
      <c r="AN94" s="170"/>
      <c r="AO94" s="170"/>
      <c r="AP94" s="165"/>
      <c r="AQ94" s="165"/>
      <c r="AR94" s="165"/>
    </row>
    <row r="95" customFormat="false" ht="15" hidden="false" customHeight="false" outlineLevel="0" collapsed="false">
      <c r="A95" s="169" t="s">
        <v>307</v>
      </c>
      <c r="B95" s="170"/>
      <c r="C95" s="171"/>
      <c r="D95" s="170"/>
      <c r="E95" s="170"/>
      <c r="F95" s="170"/>
      <c r="G95" s="170"/>
      <c r="H95" s="170"/>
      <c r="I95" s="170"/>
      <c r="J95" s="170"/>
      <c r="K95" s="170"/>
      <c r="L95" s="170"/>
      <c r="M95" s="170"/>
      <c r="N95" s="170"/>
      <c r="O95" s="170"/>
      <c r="P95" s="170"/>
      <c r="Q95" s="170"/>
      <c r="R95" s="170"/>
      <c r="S95" s="170"/>
      <c r="T95" s="170"/>
      <c r="U95" s="170"/>
      <c r="V95" s="170"/>
      <c r="W95" s="170"/>
      <c r="X95" s="170"/>
      <c r="Y95" s="170"/>
      <c r="Z95" s="170"/>
      <c r="AA95" s="170"/>
      <c r="AB95" s="170"/>
      <c r="AC95" s="170"/>
      <c r="AD95" s="170"/>
      <c r="AE95" s="170"/>
      <c r="AF95" s="170"/>
      <c r="AG95" s="170"/>
      <c r="AH95" s="170"/>
      <c r="AI95" s="170"/>
      <c r="AJ95" s="170"/>
      <c r="AK95" s="170"/>
      <c r="AL95" s="170"/>
      <c r="AM95" s="170"/>
      <c r="AN95" s="170"/>
      <c r="AO95" s="170"/>
      <c r="AP95" s="165"/>
      <c r="AQ95" s="165"/>
      <c r="AR95" s="165"/>
    </row>
    <row r="96" customFormat="false" ht="15" hidden="false" customHeight="false" outlineLevel="0" collapsed="false">
      <c r="A96" s="169" t="s">
        <v>308</v>
      </c>
      <c r="B96" s="170"/>
      <c r="C96" s="171"/>
      <c r="D96" s="170"/>
      <c r="E96" s="170"/>
      <c r="F96" s="170"/>
      <c r="G96" s="170"/>
      <c r="H96" s="170"/>
      <c r="I96" s="170"/>
      <c r="J96" s="170"/>
      <c r="K96" s="170"/>
      <c r="L96" s="170"/>
      <c r="M96" s="170"/>
      <c r="N96" s="170"/>
      <c r="O96" s="170"/>
      <c r="P96" s="170"/>
      <c r="Q96" s="170"/>
      <c r="R96" s="170"/>
      <c r="S96" s="170"/>
      <c r="T96" s="170"/>
      <c r="U96" s="170"/>
      <c r="V96" s="170"/>
      <c r="W96" s="170"/>
      <c r="X96" s="170"/>
      <c r="Y96" s="170"/>
      <c r="Z96" s="170"/>
      <c r="AA96" s="170"/>
      <c r="AB96" s="170"/>
      <c r="AC96" s="170"/>
      <c r="AD96" s="170"/>
      <c r="AE96" s="170"/>
      <c r="AF96" s="170"/>
      <c r="AG96" s="170"/>
      <c r="AH96" s="170"/>
      <c r="AI96" s="170"/>
      <c r="AJ96" s="170"/>
      <c r="AK96" s="170"/>
      <c r="AL96" s="170"/>
      <c r="AM96" s="170"/>
      <c r="AN96" s="170"/>
      <c r="AO96" s="170"/>
      <c r="AP96" s="165"/>
      <c r="AQ96" s="165"/>
      <c r="AR96" s="165"/>
    </row>
    <row r="97" customFormat="false" ht="15" hidden="false" customHeight="false" outlineLevel="0" collapsed="false">
      <c r="A97" s="134" t="s">
        <v>309</v>
      </c>
      <c r="C97" s="130"/>
      <c r="D97" s="130"/>
      <c r="E97" s="130"/>
      <c r="F97" s="130"/>
      <c r="G97" s="130"/>
      <c r="H97" s="130"/>
      <c r="I97" s="130"/>
      <c r="J97" s="130"/>
      <c r="K97" s="130"/>
      <c r="L97" s="130"/>
      <c r="M97" s="130"/>
      <c r="N97" s="130"/>
      <c r="O97" s="130"/>
      <c r="P97" s="130"/>
      <c r="Q97" s="130"/>
      <c r="R97" s="130"/>
      <c r="S97" s="130"/>
      <c r="T97" s="130"/>
      <c r="U97" s="130"/>
      <c r="V97" s="130"/>
      <c r="W97" s="130"/>
      <c r="X97" s="130"/>
      <c r="Y97" s="130"/>
      <c r="Z97" s="130"/>
      <c r="AA97" s="130"/>
      <c r="AB97" s="130"/>
      <c r="AC97" s="130"/>
      <c r="AD97" s="130"/>
      <c r="AE97" s="130"/>
      <c r="AF97" s="130"/>
      <c r="AG97" s="130"/>
      <c r="AH97" s="130"/>
      <c r="AI97" s="130"/>
      <c r="AJ97" s="130"/>
      <c r="AK97" s="130"/>
      <c r="AL97" s="130"/>
      <c r="AM97" s="130"/>
      <c r="AN97" s="130"/>
      <c r="AO97" s="130"/>
      <c r="AP97" s="130"/>
      <c r="AQ97" s="130"/>
      <c r="AR97" s="130"/>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9" colorId="64" zoomScale="100" zoomScaleNormal="100" zoomScalePageLayoutView="100" workbookViewId="0">
      <selection pane="topLeft" activeCell="J43" activeCellId="1" sqref="B72 J43"/>
    </sheetView>
  </sheetViews>
  <sheetFormatPr defaultColWidth="9.1484375" defaultRowHeight="15.75" zeroHeight="false" outlineLevelRow="0" outlineLevelCol="0"/>
  <cols>
    <col collapsed="false" customWidth="false" hidden="false" outlineLevel="0" max="1" min="1" style="172" width="9.14"/>
    <col collapsed="false" customWidth="true" hidden="false" outlineLevel="0" max="2" min="2" style="172" width="37.71"/>
    <col collapsed="false" customWidth="true" hidden="false" outlineLevel="0" max="3" min="3" style="172" width="14.42"/>
    <col collapsed="false" customWidth="true" hidden="false" outlineLevel="0" max="4" min="4" style="172" width="12.86"/>
    <col collapsed="false" customWidth="true" hidden="true" outlineLevel="0" max="6" min="5" style="172" width="11.53"/>
    <col collapsed="false" customWidth="true" hidden="false" outlineLevel="0" max="7" min="7" style="172" width="16.57"/>
    <col collapsed="false" customWidth="true" hidden="false" outlineLevel="0" max="8" min="8" style="172" width="15.57"/>
    <col collapsed="false" customWidth="true" hidden="false" outlineLevel="0" max="10" min="9" style="172" width="18.29"/>
    <col collapsed="false" customWidth="true" hidden="false" outlineLevel="0" max="11" min="11" style="172" width="64.85"/>
    <col collapsed="false" customWidth="true" hidden="false" outlineLevel="0" max="12" min="12" style="172" width="32.29"/>
    <col collapsed="false" customWidth="false" hidden="false" outlineLevel="0" max="252" min="13" style="172" width="9.14"/>
    <col collapsed="false" customWidth="true" hidden="false" outlineLevel="0" max="253" min="253" style="172" width="37.71"/>
    <col collapsed="false" customWidth="false" hidden="false" outlineLevel="0" max="254" min="254" style="172" width="9.14"/>
    <col collapsed="false" customWidth="true" hidden="false" outlineLevel="0" max="255" min="255" style="172" width="12.86"/>
    <col collapsed="false" customWidth="true" hidden="true" outlineLevel="0" max="257" min="256" style="172" width="11.53"/>
    <col collapsed="false" customWidth="true" hidden="false" outlineLevel="0" max="258" min="258" style="172" width="18.29"/>
    <col collapsed="false" customWidth="true" hidden="false" outlineLevel="0" max="259" min="259" style="172" width="64.85"/>
    <col collapsed="false" customWidth="false" hidden="false" outlineLevel="0" max="263" min="260" style="172" width="9.14"/>
    <col collapsed="false" customWidth="true" hidden="false" outlineLevel="0" max="264" min="264" style="172" width="14.86"/>
    <col collapsed="false" customWidth="false" hidden="false" outlineLevel="0" max="508" min="265" style="172" width="9.14"/>
    <col collapsed="false" customWidth="true" hidden="false" outlineLevel="0" max="509" min="509" style="172" width="37.71"/>
    <col collapsed="false" customWidth="false" hidden="false" outlineLevel="0" max="510" min="510" style="172" width="9.14"/>
    <col collapsed="false" customWidth="true" hidden="false" outlineLevel="0" max="511" min="511" style="172" width="12.86"/>
    <col collapsed="false" customWidth="true" hidden="true" outlineLevel="0" max="513" min="512" style="172" width="11.53"/>
    <col collapsed="false" customWidth="true" hidden="false" outlineLevel="0" max="514" min="514" style="172" width="18.29"/>
    <col collapsed="false" customWidth="true" hidden="false" outlineLevel="0" max="515" min="515" style="172" width="64.85"/>
    <col collapsed="false" customWidth="false" hidden="false" outlineLevel="0" max="519" min="516" style="172" width="9.14"/>
    <col collapsed="false" customWidth="true" hidden="false" outlineLevel="0" max="520" min="520" style="172" width="14.86"/>
    <col collapsed="false" customWidth="false" hidden="false" outlineLevel="0" max="764" min="521" style="172" width="9.14"/>
    <col collapsed="false" customWidth="true" hidden="false" outlineLevel="0" max="765" min="765" style="172" width="37.71"/>
    <col collapsed="false" customWidth="false" hidden="false" outlineLevel="0" max="766" min="766" style="172" width="9.14"/>
    <col collapsed="false" customWidth="true" hidden="false" outlineLevel="0" max="767" min="767" style="172" width="12.86"/>
    <col collapsed="false" customWidth="true" hidden="true" outlineLevel="0" max="769" min="768" style="172" width="11.53"/>
    <col collapsed="false" customWidth="true" hidden="false" outlineLevel="0" max="770" min="770" style="172" width="18.29"/>
    <col collapsed="false" customWidth="true" hidden="false" outlineLevel="0" max="771" min="771" style="172" width="64.85"/>
    <col collapsed="false" customWidth="false" hidden="false" outlineLevel="0" max="775" min="772" style="172" width="9.14"/>
    <col collapsed="false" customWidth="true" hidden="false" outlineLevel="0" max="776" min="776" style="172" width="14.86"/>
    <col collapsed="false" customWidth="false" hidden="false" outlineLevel="0" max="1020" min="777" style="172" width="9.14"/>
    <col collapsed="false" customWidth="true" hidden="false" outlineLevel="0" max="1021" min="1021" style="172" width="37.71"/>
    <col collapsed="false" customWidth="false" hidden="false" outlineLevel="0" max="1022" min="1022" style="172" width="9.14"/>
    <col collapsed="false" customWidth="true" hidden="false" outlineLevel="0" max="1023" min="1023" style="172" width="12.86"/>
    <col collapsed="false" customWidth="true" hidden="true" outlineLevel="0" max="1025" min="1024" style="172" width="11.53"/>
    <col collapsed="false" customWidth="true" hidden="false" outlineLevel="0" max="1026" min="1026" style="172" width="18.29"/>
    <col collapsed="false" customWidth="true" hidden="false" outlineLevel="0" max="1027" min="1027" style="172" width="64.85"/>
    <col collapsed="false" customWidth="false" hidden="false" outlineLevel="0" max="1031" min="1028" style="172" width="9.14"/>
    <col collapsed="false" customWidth="true" hidden="false" outlineLevel="0" max="1032" min="1032" style="172" width="14.86"/>
    <col collapsed="false" customWidth="false" hidden="false" outlineLevel="0" max="1276" min="1033" style="172" width="9.14"/>
    <col collapsed="false" customWidth="true" hidden="false" outlineLevel="0" max="1277" min="1277" style="172" width="37.71"/>
    <col collapsed="false" customWidth="false" hidden="false" outlineLevel="0" max="1278" min="1278" style="172" width="9.14"/>
    <col collapsed="false" customWidth="true" hidden="false" outlineLevel="0" max="1279" min="1279" style="172" width="12.86"/>
    <col collapsed="false" customWidth="true" hidden="true" outlineLevel="0" max="1281" min="1280" style="172" width="11.53"/>
    <col collapsed="false" customWidth="true" hidden="false" outlineLevel="0" max="1282" min="1282" style="172" width="18.29"/>
    <col collapsed="false" customWidth="true" hidden="false" outlineLevel="0" max="1283" min="1283" style="172" width="64.85"/>
    <col collapsed="false" customWidth="false" hidden="false" outlineLevel="0" max="1287" min="1284" style="172" width="9.14"/>
    <col collapsed="false" customWidth="true" hidden="false" outlineLevel="0" max="1288" min="1288" style="172" width="14.86"/>
    <col collapsed="false" customWidth="false" hidden="false" outlineLevel="0" max="1532" min="1289" style="172" width="9.14"/>
    <col collapsed="false" customWidth="true" hidden="false" outlineLevel="0" max="1533" min="1533" style="172" width="37.71"/>
    <col collapsed="false" customWidth="false" hidden="false" outlineLevel="0" max="1534" min="1534" style="172" width="9.14"/>
    <col collapsed="false" customWidth="true" hidden="false" outlineLevel="0" max="1535" min="1535" style="172" width="12.86"/>
    <col collapsed="false" customWidth="true" hidden="true" outlineLevel="0" max="1537" min="1536" style="172" width="11.53"/>
    <col collapsed="false" customWidth="true" hidden="false" outlineLevel="0" max="1538" min="1538" style="172" width="18.29"/>
    <col collapsed="false" customWidth="true" hidden="false" outlineLevel="0" max="1539" min="1539" style="172" width="64.85"/>
    <col collapsed="false" customWidth="false" hidden="false" outlineLevel="0" max="1543" min="1540" style="172" width="9.14"/>
    <col collapsed="false" customWidth="true" hidden="false" outlineLevel="0" max="1544" min="1544" style="172" width="14.86"/>
    <col collapsed="false" customWidth="false" hidden="false" outlineLevel="0" max="1788" min="1545" style="172" width="9.14"/>
    <col collapsed="false" customWidth="true" hidden="false" outlineLevel="0" max="1789" min="1789" style="172" width="37.71"/>
    <col collapsed="false" customWidth="false" hidden="false" outlineLevel="0" max="1790" min="1790" style="172" width="9.14"/>
    <col collapsed="false" customWidth="true" hidden="false" outlineLevel="0" max="1791" min="1791" style="172" width="12.86"/>
    <col collapsed="false" customWidth="true" hidden="true" outlineLevel="0" max="1793" min="1792" style="172" width="11.53"/>
    <col collapsed="false" customWidth="true" hidden="false" outlineLevel="0" max="1794" min="1794" style="172" width="18.29"/>
    <col collapsed="false" customWidth="true" hidden="false" outlineLevel="0" max="1795" min="1795" style="172" width="64.85"/>
    <col collapsed="false" customWidth="false" hidden="false" outlineLevel="0" max="1799" min="1796" style="172" width="9.14"/>
    <col collapsed="false" customWidth="true" hidden="false" outlineLevel="0" max="1800" min="1800" style="172" width="14.86"/>
    <col collapsed="false" customWidth="false" hidden="false" outlineLevel="0" max="2044" min="1801" style="172" width="9.14"/>
    <col collapsed="false" customWidth="true" hidden="false" outlineLevel="0" max="2045" min="2045" style="172" width="37.71"/>
    <col collapsed="false" customWidth="false" hidden="false" outlineLevel="0" max="2046" min="2046" style="172" width="9.14"/>
    <col collapsed="false" customWidth="true" hidden="false" outlineLevel="0" max="2047" min="2047" style="172" width="12.86"/>
    <col collapsed="false" customWidth="true" hidden="true" outlineLevel="0" max="2049" min="2048" style="172" width="11.53"/>
    <col collapsed="false" customWidth="true" hidden="false" outlineLevel="0" max="2050" min="2050" style="172" width="18.29"/>
    <col collapsed="false" customWidth="true" hidden="false" outlineLevel="0" max="2051" min="2051" style="172" width="64.85"/>
    <col collapsed="false" customWidth="false" hidden="false" outlineLevel="0" max="2055" min="2052" style="172" width="9.14"/>
    <col collapsed="false" customWidth="true" hidden="false" outlineLevel="0" max="2056" min="2056" style="172" width="14.86"/>
    <col collapsed="false" customWidth="false" hidden="false" outlineLevel="0" max="2300" min="2057" style="172" width="9.14"/>
    <col collapsed="false" customWidth="true" hidden="false" outlineLevel="0" max="2301" min="2301" style="172" width="37.71"/>
    <col collapsed="false" customWidth="false" hidden="false" outlineLevel="0" max="2302" min="2302" style="172" width="9.14"/>
    <col collapsed="false" customWidth="true" hidden="false" outlineLevel="0" max="2303" min="2303" style="172" width="12.86"/>
    <col collapsed="false" customWidth="true" hidden="true" outlineLevel="0" max="2305" min="2304" style="172" width="11.53"/>
    <col collapsed="false" customWidth="true" hidden="false" outlineLevel="0" max="2306" min="2306" style="172" width="18.29"/>
    <col collapsed="false" customWidth="true" hidden="false" outlineLevel="0" max="2307" min="2307" style="172" width="64.85"/>
    <col collapsed="false" customWidth="false" hidden="false" outlineLevel="0" max="2311" min="2308" style="172" width="9.14"/>
    <col collapsed="false" customWidth="true" hidden="false" outlineLevel="0" max="2312" min="2312" style="172" width="14.86"/>
    <col collapsed="false" customWidth="false" hidden="false" outlineLevel="0" max="2556" min="2313" style="172" width="9.14"/>
    <col collapsed="false" customWidth="true" hidden="false" outlineLevel="0" max="2557" min="2557" style="172" width="37.71"/>
    <col collapsed="false" customWidth="false" hidden="false" outlineLevel="0" max="2558" min="2558" style="172" width="9.14"/>
    <col collapsed="false" customWidth="true" hidden="false" outlineLevel="0" max="2559" min="2559" style="172" width="12.86"/>
    <col collapsed="false" customWidth="true" hidden="true" outlineLevel="0" max="2561" min="2560" style="172" width="11.53"/>
    <col collapsed="false" customWidth="true" hidden="false" outlineLevel="0" max="2562" min="2562" style="172" width="18.29"/>
    <col collapsed="false" customWidth="true" hidden="false" outlineLevel="0" max="2563" min="2563" style="172" width="64.85"/>
    <col collapsed="false" customWidth="false" hidden="false" outlineLevel="0" max="2567" min="2564" style="172" width="9.14"/>
    <col collapsed="false" customWidth="true" hidden="false" outlineLevel="0" max="2568" min="2568" style="172" width="14.86"/>
    <col collapsed="false" customWidth="false" hidden="false" outlineLevel="0" max="2812" min="2569" style="172" width="9.14"/>
    <col collapsed="false" customWidth="true" hidden="false" outlineLevel="0" max="2813" min="2813" style="172" width="37.71"/>
    <col collapsed="false" customWidth="false" hidden="false" outlineLevel="0" max="2814" min="2814" style="172" width="9.14"/>
    <col collapsed="false" customWidth="true" hidden="false" outlineLevel="0" max="2815" min="2815" style="172" width="12.86"/>
    <col collapsed="false" customWidth="true" hidden="true" outlineLevel="0" max="2817" min="2816" style="172" width="11.53"/>
    <col collapsed="false" customWidth="true" hidden="false" outlineLevel="0" max="2818" min="2818" style="172" width="18.29"/>
    <col collapsed="false" customWidth="true" hidden="false" outlineLevel="0" max="2819" min="2819" style="172" width="64.85"/>
    <col collapsed="false" customWidth="false" hidden="false" outlineLevel="0" max="2823" min="2820" style="172" width="9.14"/>
    <col collapsed="false" customWidth="true" hidden="false" outlineLevel="0" max="2824" min="2824" style="172" width="14.86"/>
    <col collapsed="false" customWidth="false" hidden="false" outlineLevel="0" max="3068" min="2825" style="172" width="9.14"/>
    <col collapsed="false" customWidth="true" hidden="false" outlineLevel="0" max="3069" min="3069" style="172" width="37.71"/>
    <col collapsed="false" customWidth="false" hidden="false" outlineLevel="0" max="3070" min="3070" style="172" width="9.14"/>
    <col collapsed="false" customWidth="true" hidden="false" outlineLevel="0" max="3071" min="3071" style="172" width="12.86"/>
    <col collapsed="false" customWidth="true" hidden="true" outlineLevel="0" max="3073" min="3072" style="172" width="11.53"/>
    <col collapsed="false" customWidth="true" hidden="false" outlineLevel="0" max="3074" min="3074" style="172" width="18.29"/>
    <col collapsed="false" customWidth="true" hidden="false" outlineLevel="0" max="3075" min="3075" style="172" width="64.85"/>
    <col collapsed="false" customWidth="false" hidden="false" outlineLevel="0" max="3079" min="3076" style="172" width="9.14"/>
    <col collapsed="false" customWidth="true" hidden="false" outlineLevel="0" max="3080" min="3080" style="172" width="14.86"/>
    <col collapsed="false" customWidth="false" hidden="false" outlineLevel="0" max="3324" min="3081" style="172" width="9.14"/>
    <col collapsed="false" customWidth="true" hidden="false" outlineLevel="0" max="3325" min="3325" style="172" width="37.71"/>
    <col collapsed="false" customWidth="false" hidden="false" outlineLevel="0" max="3326" min="3326" style="172" width="9.14"/>
    <col collapsed="false" customWidth="true" hidden="false" outlineLevel="0" max="3327" min="3327" style="172" width="12.86"/>
    <col collapsed="false" customWidth="true" hidden="true" outlineLevel="0" max="3329" min="3328" style="172" width="11.53"/>
    <col collapsed="false" customWidth="true" hidden="false" outlineLevel="0" max="3330" min="3330" style="172" width="18.29"/>
    <col collapsed="false" customWidth="true" hidden="false" outlineLevel="0" max="3331" min="3331" style="172" width="64.85"/>
    <col collapsed="false" customWidth="false" hidden="false" outlineLevel="0" max="3335" min="3332" style="172" width="9.14"/>
    <col collapsed="false" customWidth="true" hidden="false" outlineLevel="0" max="3336" min="3336" style="172" width="14.86"/>
    <col collapsed="false" customWidth="false" hidden="false" outlineLevel="0" max="3580" min="3337" style="172" width="9.14"/>
    <col collapsed="false" customWidth="true" hidden="false" outlineLevel="0" max="3581" min="3581" style="172" width="37.71"/>
    <col collapsed="false" customWidth="false" hidden="false" outlineLevel="0" max="3582" min="3582" style="172" width="9.14"/>
    <col collapsed="false" customWidth="true" hidden="false" outlineLevel="0" max="3583" min="3583" style="172" width="12.86"/>
    <col collapsed="false" customWidth="true" hidden="true" outlineLevel="0" max="3585" min="3584" style="172" width="11.53"/>
    <col collapsed="false" customWidth="true" hidden="false" outlineLevel="0" max="3586" min="3586" style="172" width="18.29"/>
    <col collapsed="false" customWidth="true" hidden="false" outlineLevel="0" max="3587" min="3587" style="172" width="64.85"/>
    <col collapsed="false" customWidth="false" hidden="false" outlineLevel="0" max="3591" min="3588" style="172" width="9.14"/>
    <col collapsed="false" customWidth="true" hidden="false" outlineLevel="0" max="3592" min="3592" style="172" width="14.86"/>
    <col collapsed="false" customWidth="false" hidden="false" outlineLevel="0" max="3836" min="3593" style="172" width="9.14"/>
    <col collapsed="false" customWidth="true" hidden="false" outlineLevel="0" max="3837" min="3837" style="172" width="37.71"/>
    <col collapsed="false" customWidth="false" hidden="false" outlineLevel="0" max="3838" min="3838" style="172" width="9.14"/>
    <col collapsed="false" customWidth="true" hidden="false" outlineLevel="0" max="3839" min="3839" style="172" width="12.86"/>
    <col collapsed="false" customWidth="true" hidden="true" outlineLevel="0" max="3841" min="3840" style="172" width="11.53"/>
    <col collapsed="false" customWidth="true" hidden="false" outlineLevel="0" max="3842" min="3842" style="172" width="18.29"/>
    <col collapsed="false" customWidth="true" hidden="false" outlineLevel="0" max="3843" min="3843" style="172" width="64.85"/>
    <col collapsed="false" customWidth="false" hidden="false" outlineLevel="0" max="3847" min="3844" style="172" width="9.14"/>
    <col collapsed="false" customWidth="true" hidden="false" outlineLevel="0" max="3848" min="3848" style="172" width="14.86"/>
    <col collapsed="false" customWidth="false" hidden="false" outlineLevel="0" max="4092" min="3849" style="172" width="9.14"/>
    <col collapsed="false" customWidth="true" hidden="false" outlineLevel="0" max="4093" min="4093" style="172" width="37.71"/>
    <col collapsed="false" customWidth="false" hidden="false" outlineLevel="0" max="4094" min="4094" style="172" width="9.14"/>
    <col collapsed="false" customWidth="true" hidden="false" outlineLevel="0" max="4095" min="4095" style="172" width="12.86"/>
    <col collapsed="false" customWidth="true" hidden="true" outlineLevel="0" max="4097" min="4096" style="172" width="11.53"/>
    <col collapsed="false" customWidth="true" hidden="false" outlineLevel="0" max="4098" min="4098" style="172" width="18.29"/>
    <col collapsed="false" customWidth="true" hidden="false" outlineLevel="0" max="4099" min="4099" style="172" width="64.85"/>
    <col collapsed="false" customWidth="false" hidden="false" outlineLevel="0" max="4103" min="4100" style="172" width="9.14"/>
    <col collapsed="false" customWidth="true" hidden="false" outlineLevel="0" max="4104" min="4104" style="172" width="14.86"/>
    <col collapsed="false" customWidth="false" hidden="false" outlineLevel="0" max="4348" min="4105" style="172" width="9.14"/>
    <col collapsed="false" customWidth="true" hidden="false" outlineLevel="0" max="4349" min="4349" style="172" width="37.71"/>
    <col collapsed="false" customWidth="false" hidden="false" outlineLevel="0" max="4350" min="4350" style="172" width="9.14"/>
    <col collapsed="false" customWidth="true" hidden="false" outlineLevel="0" max="4351" min="4351" style="172" width="12.86"/>
    <col collapsed="false" customWidth="true" hidden="true" outlineLevel="0" max="4353" min="4352" style="172" width="11.53"/>
    <col collapsed="false" customWidth="true" hidden="false" outlineLevel="0" max="4354" min="4354" style="172" width="18.29"/>
    <col collapsed="false" customWidth="true" hidden="false" outlineLevel="0" max="4355" min="4355" style="172" width="64.85"/>
    <col collapsed="false" customWidth="false" hidden="false" outlineLevel="0" max="4359" min="4356" style="172" width="9.14"/>
    <col collapsed="false" customWidth="true" hidden="false" outlineLevel="0" max="4360" min="4360" style="172" width="14.86"/>
    <col collapsed="false" customWidth="false" hidden="false" outlineLevel="0" max="4604" min="4361" style="172" width="9.14"/>
    <col collapsed="false" customWidth="true" hidden="false" outlineLevel="0" max="4605" min="4605" style="172" width="37.71"/>
    <col collapsed="false" customWidth="false" hidden="false" outlineLevel="0" max="4606" min="4606" style="172" width="9.14"/>
    <col collapsed="false" customWidth="true" hidden="false" outlineLevel="0" max="4607" min="4607" style="172" width="12.86"/>
    <col collapsed="false" customWidth="true" hidden="true" outlineLevel="0" max="4609" min="4608" style="172" width="11.53"/>
    <col collapsed="false" customWidth="true" hidden="false" outlineLevel="0" max="4610" min="4610" style="172" width="18.29"/>
    <col collapsed="false" customWidth="true" hidden="false" outlineLevel="0" max="4611" min="4611" style="172" width="64.85"/>
    <col collapsed="false" customWidth="false" hidden="false" outlineLevel="0" max="4615" min="4612" style="172" width="9.14"/>
    <col collapsed="false" customWidth="true" hidden="false" outlineLevel="0" max="4616" min="4616" style="172" width="14.86"/>
    <col collapsed="false" customWidth="false" hidden="false" outlineLevel="0" max="4860" min="4617" style="172" width="9.14"/>
    <col collapsed="false" customWidth="true" hidden="false" outlineLevel="0" max="4861" min="4861" style="172" width="37.71"/>
    <col collapsed="false" customWidth="false" hidden="false" outlineLevel="0" max="4862" min="4862" style="172" width="9.14"/>
    <col collapsed="false" customWidth="true" hidden="false" outlineLevel="0" max="4863" min="4863" style="172" width="12.86"/>
    <col collapsed="false" customWidth="true" hidden="true" outlineLevel="0" max="4865" min="4864" style="172" width="11.53"/>
    <col collapsed="false" customWidth="true" hidden="false" outlineLevel="0" max="4866" min="4866" style="172" width="18.29"/>
    <col collapsed="false" customWidth="true" hidden="false" outlineLevel="0" max="4867" min="4867" style="172" width="64.85"/>
    <col collapsed="false" customWidth="false" hidden="false" outlineLevel="0" max="4871" min="4868" style="172" width="9.14"/>
    <col collapsed="false" customWidth="true" hidden="false" outlineLevel="0" max="4872" min="4872" style="172" width="14.86"/>
    <col collapsed="false" customWidth="false" hidden="false" outlineLevel="0" max="5116" min="4873" style="172" width="9.14"/>
    <col collapsed="false" customWidth="true" hidden="false" outlineLevel="0" max="5117" min="5117" style="172" width="37.71"/>
    <col collapsed="false" customWidth="false" hidden="false" outlineLevel="0" max="5118" min="5118" style="172" width="9.14"/>
    <col collapsed="false" customWidth="true" hidden="false" outlineLevel="0" max="5119" min="5119" style="172" width="12.86"/>
    <col collapsed="false" customWidth="true" hidden="true" outlineLevel="0" max="5121" min="5120" style="172" width="11.53"/>
    <col collapsed="false" customWidth="true" hidden="false" outlineLevel="0" max="5122" min="5122" style="172" width="18.29"/>
    <col collapsed="false" customWidth="true" hidden="false" outlineLevel="0" max="5123" min="5123" style="172" width="64.85"/>
    <col collapsed="false" customWidth="false" hidden="false" outlineLevel="0" max="5127" min="5124" style="172" width="9.14"/>
    <col collapsed="false" customWidth="true" hidden="false" outlineLevel="0" max="5128" min="5128" style="172" width="14.86"/>
    <col collapsed="false" customWidth="false" hidden="false" outlineLevel="0" max="5372" min="5129" style="172" width="9.14"/>
    <col collapsed="false" customWidth="true" hidden="false" outlineLevel="0" max="5373" min="5373" style="172" width="37.71"/>
    <col collapsed="false" customWidth="false" hidden="false" outlineLevel="0" max="5374" min="5374" style="172" width="9.14"/>
    <col collapsed="false" customWidth="true" hidden="false" outlineLevel="0" max="5375" min="5375" style="172" width="12.86"/>
    <col collapsed="false" customWidth="true" hidden="true" outlineLevel="0" max="5377" min="5376" style="172" width="11.53"/>
    <col collapsed="false" customWidth="true" hidden="false" outlineLevel="0" max="5378" min="5378" style="172" width="18.29"/>
    <col collapsed="false" customWidth="true" hidden="false" outlineLevel="0" max="5379" min="5379" style="172" width="64.85"/>
    <col collapsed="false" customWidth="false" hidden="false" outlineLevel="0" max="5383" min="5380" style="172" width="9.14"/>
    <col collapsed="false" customWidth="true" hidden="false" outlineLevel="0" max="5384" min="5384" style="172" width="14.86"/>
    <col collapsed="false" customWidth="false" hidden="false" outlineLevel="0" max="5628" min="5385" style="172" width="9.14"/>
    <col collapsed="false" customWidth="true" hidden="false" outlineLevel="0" max="5629" min="5629" style="172" width="37.71"/>
    <col collapsed="false" customWidth="false" hidden="false" outlineLevel="0" max="5630" min="5630" style="172" width="9.14"/>
    <col collapsed="false" customWidth="true" hidden="false" outlineLevel="0" max="5631" min="5631" style="172" width="12.86"/>
    <col collapsed="false" customWidth="true" hidden="true" outlineLevel="0" max="5633" min="5632" style="172" width="11.53"/>
    <col collapsed="false" customWidth="true" hidden="false" outlineLevel="0" max="5634" min="5634" style="172" width="18.29"/>
    <col collapsed="false" customWidth="true" hidden="false" outlineLevel="0" max="5635" min="5635" style="172" width="64.85"/>
    <col collapsed="false" customWidth="false" hidden="false" outlineLevel="0" max="5639" min="5636" style="172" width="9.14"/>
    <col collapsed="false" customWidth="true" hidden="false" outlineLevel="0" max="5640" min="5640" style="172" width="14.86"/>
    <col collapsed="false" customWidth="false" hidden="false" outlineLevel="0" max="5884" min="5641" style="172" width="9.14"/>
    <col collapsed="false" customWidth="true" hidden="false" outlineLevel="0" max="5885" min="5885" style="172" width="37.71"/>
    <col collapsed="false" customWidth="false" hidden="false" outlineLevel="0" max="5886" min="5886" style="172" width="9.14"/>
    <col collapsed="false" customWidth="true" hidden="false" outlineLevel="0" max="5887" min="5887" style="172" width="12.86"/>
    <col collapsed="false" customWidth="true" hidden="true" outlineLevel="0" max="5889" min="5888" style="172" width="11.53"/>
    <col collapsed="false" customWidth="true" hidden="false" outlineLevel="0" max="5890" min="5890" style="172" width="18.29"/>
    <col collapsed="false" customWidth="true" hidden="false" outlineLevel="0" max="5891" min="5891" style="172" width="64.85"/>
    <col collapsed="false" customWidth="false" hidden="false" outlineLevel="0" max="5895" min="5892" style="172" width="9.14"/>
    <col collapsed="false" customWidth="true" hidden="false" outlineLevel="0" max="5896" min="5896" style="172" width="14.86"/>
    <col collapsed="false" customWidth="false" hidden="false" outlineLevel="0" max="6140" min="5897" style="172" width="9.14"/>
    <col collapsed="false" customWidth="true" hidden="false" outlineLevel="0" max="6141" min="6141" style="172" width="37.71"/>
    <col collapsed="false" customWidth="false" hidden="false" outlineLevel="0" max="6142" min="6142" style="172" width="9.14"/>
    <col collapsed="false" customWidth="true" hidden="false" outlineLevel="0" max="6143" min="6143" style="172" width="12.86"/>
    <col collapsed="false" customWidth="true" hidden="true" outlineLevel="0" max="6145" min="6144" style="172" width="11.53"/>
    <col collapsed="false" customWidth="true" hidden="false" outlineLevel="0" max="6146" min="6146" style="172" width="18.29"/>
    <col collapsed="false" customWidth="true" hidden="false" outlineLevel="0" max="6147" min="6147" style="172" width="64.85"/>
    <col collapsed="false" customWidth="false" hidden="false" outlineLevel="0" max="6151" min="6148" style="172" width="9.14"/>
    <col collapsed="false" customWidth="true" hidden="false" outlineLevel="0" max="6152" min="6152" style="172" width="14.86"/>
    <col collapsed="false" customWidth="false" hidden="false" outlineLevel="0" max="6396" min="6153" style="172" width="9.14"/>
    <col collapsed="false" customWidth="true" hidden="false" outlineLevel="0" max="6397" min="6397" style="172" width="37.71"/>
    <col collapsed="false" customWidth="false" hidden="false" outlineLevel="0" max="6398" min="6398" style="172" width="9.14"/>
    <col collapsed="false" customWidth="true" hidden="false" outlineLevel="0" max="6399" min="6399" style="172" width="12.86"/>
    <col collapsed="false" customWidth="true" hidden="true" outlineLevel="0" max="6401" min="6400" style="172" width="11.53"/>
    <col collapsed="false" customWidth="true" hidden="false" outlineLevel="0" max="6402" min="6402" style="172" width="18.29"/>
    <col collapsed="false" customWidth="true" hidden="false" outlineLevel="0" max="6403" min="6403" style="172" width="64.85"/>
    <col collapsed="false" customWidth="false" hidden="false" outlineLevel="0" max="6407" min="6404" style="172" width="9.14"/>
    <col collapsed="false" customWidth="true" hidden="false" outlineLevel="0" max="6408" min="6408" style="172" width="14.86"/>
    <col collapsed="false" customWidth="false" hidden="false" outlineLevel="0" max="6652" min="6409" style="172" width="9.14"/>
    <col collapsed="false" customWidth="true" hidden="false" outlineLevel="0" max="6653" min="6653" style="172" width="37.71"/>
    <col collapsed="false" customWidth="false" hidden="false" outlineLevel="0" max="6654" min="6654" style="172" width="9.14"/>
    <col collapsed="false" customWidth="true" hidden="false" outlineLevel="0" max="6655" min="6655" style="172" width="12.86"/>
    <col collapsed="false" customWidth="true" hidden="true" outlineLevel="0" max="6657" min="6656" style="172" width="11.53"/>
    <col collapsed="false" customWidth="true" hidden="false" outlineLevel="0" max="6658" min="6658" style="172" width="18.29"/>
    <col collapsed="false" customWidth="true" hidden="false" outlineLevel="0" max="6659" min="6659" style="172" width="64.85"/>
    <col collapsed="false" customWidth="false" hidden="false" outlineLevel="0" max="6663" min="6660" style="172" width="9.14"/>
    <col collapsed="false" customWidth="true" hidden="false" outlineLevel="0" max="6664" min="6664" style="172" width="14.86"/>
    <col collapsed="false" customWidth="false" hidden="false" outlineLevel="0" max="6908" min="6665" style="172" width="9.14"/>
    <col collapsed="false" customWidth="true" hidden="false" outlineLevel="0" max="6909" min="6909" style="172" width="37.71"/>
    <col collapsed="false" customWidth="false" hidden="false" outlineLevel="0" max="6910" min="6910" style="172" width="9.14"/>
    <col collapsed="false" customWidth="true" hidden="false" outlineLevel="0" max="6911" min="6911" style="172" width="12.86"/>
    <col collapsed="false" customWidth="true" hidden="true" outlineLevel="0" max="6913" min="6912" style="172" width="11.53"/>
    <col collapsed="false" customWidth="true" hidden="false" outlineLevel="0" max="6914" min="6914" style="172" width="18.29"/>
    <col collapsed="false" customWidth="true" hidden="false" outlineLevel="0" max="6915" min="6915" style="172" width="64.85"/>
    <col collapsed="false" customWidth="false" hidden="false" outlineLevel="0" max="6919" min="6916" style="172" width="9.14"/>
    <col collapsed="false" customWidth="true" hidden="false" outlineLevel="0" max="6920" min="6920" style="172" width="14.86"/>
    <col collapsed="false" customWidth="false" hidden="false" outlineLevel="0" max="7164" min="6921" style="172" width="9.14"/>
    <col collapsed="false" customWidth="true" hidden="false" outlineLevel="0" max="7165" min="7165" style="172" width="37.71"/>
    <col collapsed="false" customWidth="false" hidden="false" outlineLevel="0" max="7166" min="7166" style="172" width="9.14"/>
    <col collapsed="false" customWidth="true" hidden="false" outlineLevel="0" max="7167" min="7167" style="172" width="12.86"/>
    <col collapsed="false" customWidth="true" hidden="true" outlineLevel="0" max="7169" min="7168" style="172" width="11.53"/>
    <col collapsed="false" customWidth="true" hidden="false" outlineLevel="0" max="7170" min="7170" style="172" width="18.29"/>
    <col collapsed="false" customWidth="true" hidden="false" outlineLevel="0" max="7171" min="7171" style="172" width="64.85"/>
    <col collapsed="false" customWidth="false" hidden="false" outlineLevel="0" max="7175" min="7172" style="172" width="9.14"/>
    <col collapsed="false" customWidth="true" hidden="false" outlineLevel="0" max="7176" min="7176" style="172" width="14.86"/>
    <col collapsed="false" customWidth="false" hidden="false" outlineLevel="0" max="7420" min="7177" style="172" width="9.14"/>
    <col collapsed="false" customWidth="true" hidden="false" outlineLevel="0" max="7421" min="7421" style="172" width="37.71"/>
    <col collapsed="false" customWidth="false" hidden="false" outlineLevel="0" max="7422" min="7422" style="172" width="9.14"/>
    <col collapsed="false" customWidth="true" hidden="false" outlineLevel="0" max="7423" min="7423" style="172" width="12.86"/>
    <col collapsed="false" customWidth="true" hidden="true" outlineLevel="0" max="7425" min="7424" style="172" width="11.53"/>
    <col collapsed="false" customWidth="true" hidden="false" outlineLevel="0" max="7426" min="7426" style="172" width="18.29"/>
    <col collapsed="false" customWidth="true" hidden="false" outlineLevel="0" max="7427" min="7427" style="172" width="64.85"/>
    <col collapsed="false" customWidth="false" hidden="false" outlineLevel="0" max="7431" min="7428" style="172" width="9.14"/>
    <col collapsed="false" customWidth="true" hidden="false" outlineLevel="0" max="7432" min="7432" style="172" width="14.86"/>
    <col collapsed="false" customWidth="false" hidden="false" outlineLevel="0" max="7676" min="7433" style="172" width="9.14"/>
    <col collapsed="false" customWidth="true" hidden="false" outlineLevel="0" max="7677" min="7677" style="172" width="37.71"/>
    <col collapsed="false" customWidth="false" hidden="false" outlineLevel="0" max="7678" min="7678" style="172" width="9.14"/>
    <col collapsed="false" customWidth="true" hidden="false" outlineLevel="0" max="7679" min="7679" style="172" width="12.86"/>
    <col collapsed="false" customWidth="true" hidden="true" outlineLevel="0" max="7681" min="7680" style="172" width="11.53"/>
    <col collapsed="false" customWidth="true" hidden="false" outlineLevel="0" max="7682" min="7682" style="172" width="18.29"/>
    <col collapsed="false" customWidth="true" hidden="false" outlineLevel="0" max="7683" min="7683" style="172" width="64.85"/>
    <col collapsed="false" customWidth="false" hidden="false" outlineLevel="0" max="7687" min="7684" style="172" width="9.14"/>
    <col collapsed="false" customWidth="true" hidden="false" outlineLevel="0" max="7688" min="7688" style="172" width="14.86"/>
    <col collapsed="false" customWidth="false" hidden="false" outlineLevel="0" max="7932" min="7689" style="172" width="9.14"/>
    <col collapsed="false" customWidth="true" hidden="false" outlineLevel="0" max="7933" min="7933" style="172" width="37.71"/>
    <col collapsed="false" customWidth="false" hidden="false" outlineLevel="0" max="7934" min="7934" style="172" width="9.14"/>
    <col collapsed="false" customWidth="true" hidden="false" outlineLevel="0" max="7935" min="7935" style="172" width="12.86"/>
    <col collapsed="false" customWidth="true" hidden="true" outlineLevel="0" max="7937" min="7936" style="172" width="11.53"/>
    <col collapsed="false" customWidth="true" hidden="false" outlineLevel="0" max="7938" min="7938" style="172" width="18.29"/>
    <col collapsed="false" customWidth="true" hidden="false" outlineLevel="0" max="7939" min="7939" style="172" width="64.85"/>
    <col collapsed="false" customWidth="false" hidden="false" outlineLevel="0" max="7943" min="7940" style="172" width="9.14"/>
    <col collapsed="false" customWidth="true" hidden="false" outlineLevel="0" max="7944" min="7944" style="172" width="14.86"/>
    <col collapsed="false" customWidth="false" hidden="false" outlineLevel="0" max="8188" min="7945" style="172" width="9.14"/>
    <col collapsed="false" customWidth="true" hidden="false" outlineLevel="0" max="8189" min="8189" style="172" width="37.71"/>
    <col collapsed="false" customWidth="false" hidden="false" outlineLevel="0" max="8190" min="8190" style="172" width="9.14"/>
    <col collapsed="false" customWidth="true" hidden="false" outlineLevel="0" max="8191" min="8191" style="172" width="12.86"/>
    <col collapsed="false" customWidth="true" hidden="true" outlineLevel="0" max="8193" min="8192" style="172" width="11.53"/>
    <col collapsed="false" customWidth="true" hidden="false" outlineLevel="0" max="8194" min="8194" style="172" width="18.29"/>
    <col collapsed="false" customWidth="true" hidden="false" outlineLevel="0" max="8195" min="8195" style="172" width="64.85"/>
    <col collapsed="false" customWidth="false" hidden="false" outlineLevel="0" max="8199" min="8196" style="172" width="9.14"/>
    <col collapsed="false" customWidth="true" hidden="false" outlineLevel="0" max="8200" min="8200" style="172" width="14.86"/>
    <col collapsed="false" customWidth="false" hidden="false" outlineLevel="0" max="8444" min="8201" style="172" width="9.14"/>
    <col collapsed="false" customWidth="true" hidden="false" outlineLevel="0" max="8445" min="8445" style="172" width="37.71"/>
    <col collapsed="false" customWidth="false" hidden="false" outlineLevel="0" max="8446" min="8446" style="172" width="9.14"/>
    <col collapsed="false" customWidth="true" hidden="false" outlineLevel="0" max="8447" min="8447" style="172" width="12.86"/>
    <col collapsed="false" customWidth="true" hidden="true" outlineLevel="0" max="8449" min="8448" style="172" width="11.53"/>
    <col collapsed="false" customWidth="true" hidden="false" outlineLevel="0" max="8450" min="8450" style="172" width="18.29"/>
    <col collapsed="false" customWidth="true" hidden="false" outlineLevel="0" max="8451" min="8451" style="172" width="64.85"/>
    <col collapsed="false" customWidth="false" hidden="false" outlineLevel="0" max="8455" min="8452" style="172" width="9.14"/>
    <col collapsed="false" customWidth="true" hidden="false" outlineLevel="0" max="8456" min="8456" style="172" width="14.86"/>
    <col collapsed="false" customWidth="false" hidden="false" outlineLevel="0" max="8700" min="8457" style="172" width="9.14"/>
    <col collapsed="false" customWidth="true" hidden="false" outlineLevel="0" max="8701" min="8701" style="172" width="37.71"/>
    <col collapsed="false" customWidth="false" hidden="false" outlineLevel="0" max="8702" min="8702" style="172" width="9.14"/>
    <col collapsed="false" customWidth="true" hidden="false" outlineLevel="0" max="8703" min="8703" style="172" width="12.86"/>
    <col collapsed="false" customWidth="true" hidden="true" outlineLevel="0" max="8705" min="8704" style="172" width="11.53"/>
    <col collapsed="false" customWidth="true" hidden="false" outlineLevel="0" max="8706" min="8706" style="172" width="18.29"/>
    <col collapsed="false" customWidth="true" hidden="false" outlineLevel="0" max="8707" min="8707" style="172" width="64.85"/>
    <col collapsed="false" customWidth="false" hidden="false" outlineLevel="0" max="8711" min="8708" style="172" width="9.14"/>
    <col collapsed="false" customWidth="true" hidden="false" outlineLevel="0" max="8712" min="8712" style="172" width="14.86"/>
    <col collapsed="false" customWidth="false" hidden="false" outlineLevel="0" max="8956" min="8713" style="172" width="9.14"/>
    <col collapsed="false" customWidth="true" hidden="false" outlineLevel="0" max="8957" min="8957" style="172" width="37.71"/>
    <col collapsed="false" customWidth="false" hidden="false" outlineLevel="0" max="8958" min="8958" style="172" width="9.14"/>
    <col collapsed="false" customWidth="true" hidden="false" outlineLevel="0" max="8959" min="8959" style="172" width="12.86"/>
    <col collapsed="false" customWidth="true" hidden="true" outlineLevel="0" max="8961" min="8960" style="172" width="11.53"/>
    <col collapsed="false" customWidth="true" hidden="false" outlineLevel="0" max="8962" min="8962" style="172" width="18.29"/>
    <col collapsed="false" customWidth="true" hidden="false" outlineLevel="0" max="8963" min="8963" style="172" width="64.85"/>
    <col collapsed="false" customWidth="false" hidden="false" outlineLevel="0" max="8967" min="8964" style="172" width="9.14"/>
    <col collapsed="false" customWidth="true" hidden="false" outlineLevel="0" max="8968" min="8968" style="172" width="14.86"/>
    <col collapsed="false" customWidth="false" hidden="false" outlineLevel="0" max="9212" min="8969" style="172" width="9.14"/>
    <col collapsed="false" customWidth="true" hidden="false" outlineLevel="0" max="9213" min="9213" style="172" width="37.71"/>
    <col collapsed="false" customWidth="false" hidden="false" outlineLevel="0" max="9214" min="9214" style="172" width="9.14"/>
    <col collapsed="false" customWidth="true" hidden="false" outlineLevel="0" max="9215" min="9215" style="172" width="12.86"/>
    <col collapsed="false" customWidth="true" hidden="true" outlineLevel="0" max="9217" min="9216" style="172" width="11.53"/>
    <col collapsed="false" customWidth="true" hidden="false" outlineLevel="0" max="9218" min="9218" style="172" width="18.29"/>
    <col collapsed="false" customWidth="true" hidden="false" outlineLevel="0" max="9219" min="9219" style="172" width="64.85"/>
    <col collapsed="false" customWidth="false" hidden="false" outlineLevel="0" max="9223" min="9220" style="172" width="9.14"/>
    <col collapsed="false" customWidth="true" hidden="false" outlineLevel="0" max="9224" min="9224" style="172" width="14.86"/>
    <col collapsed="false" customWidth="false" hidden="false" outlineLevel="0" max="9468" min="9225" style="172" width="9.14"/>
    <col collapsed="false" customWidth="true" hidden="false" outlineLevel="0" max="9469" min="9469" style="172" width="37.71"/>
    <col collapsed="false" customWidth="false" hidden="false" outlineLevel="0" max="9470" min="9470" style="172" width="9.14"/>
    <col collapsed="false" customWidth="true" hidden="false" outlineLevel="0" max="9471" min="9471" style="172" width="12.86"/>
    <col collapsed="false" customWidth="true" hidden="true" outlineLevel="0" max="9473" min="9472" style="172" width="11.53"/>
    <col collapsed="false" customWidth="true" hidden="false" outlineLevel="0" max="9474" min="9474" style="172" width="18.29"/>
    <col collapsed="false" customWidth="true" hidden="false" outlineLevel="0" max="9475" min="9475" style="172" width="64.85"/>
    <col collapsed="false" customWidth="false" hidden="false" outlineLevel="0" max="9479" min="9476" style="172" width="9.14"/>
    <col collapsed="false" customWidth="true" hidden="false" outlineLevel="0" max="9480" min="9480" style="172" width="14.86"/>
    <col collapsed="false" customWidth="false" hidden="false" outlineLevel="0" max="9724" min="9481" style="172" width="9.14"/>
    <col collapsed="false" customWidth="true" hidden="false" outlineLevel="0" max="9725" min="9725" style="172" width="37.71"/>
    <col collapsed="false" customWidth="false" hidden="false" outlineLevel="0" max="9726" min="9726" style="172" width="9.14"/>
    <col collapsed="false" customWidth="true" hidden="false" outlineLevel="0" max="9727" min="9727" style="172" width="12.86"/>
    <col collapsed="false" customWidth="true" hidden="true" outlineLevel="0" max="9729" min="9728" style="172" width="11.53"/>
    <col collapsed="false" customWidth="true" hidden="false" outlineLevel="0" max="9730" min="9730" style="172" width="18.29"/>
    <col collapsed="false" customWidth="true" hidden="false" outlineLevel="0" max="9731" min="9731" style="172" width="64.85"/>
    <col collapsed="false" customWidth="false" hidden="false" outlineLevel="0" max="9735" min="9732" style="172" width="9.14"/>
    <col collapsed="false" customWidth="true" hidden="false" outlineLevel="0" max="9736" min="9736" style="172" width="14.86"/>
    <col collapsed="false" customWidth="false" hidden="false" outlineLevel="0" max="9980" min="9737" style="172" width="9.14"/>
    <col collapsed="false" customWidth="true" hidden="false" outlineLevel="0" max="9981" min="9981" style="172" width="37.71"/>
    <col collapsed="false" customWidth="false" hidden="false" outlineLevel="0" max="9982" min="9982" style="172" width="9.14"/>
    <col collapsed="false" customWidth="true" hidden="false" outlineLevel="0" max="9983" min="9983" style="172" width="12.86"/>
    <col collapsed="false" customWidth="true" hidden="true" outlineLevel="0" max="9985" min="9984" style="172" width="11.53"/>
    <col collapsed="false" customWidth="true" hidden="false" outlineLevel="0" max="9986" min="9986" style="172" width="18.29"/>
    <col collapsed="false" customWidth="true" hidden="false" outlineLevel="0" max="9987" min="9987" style="172" width="64.85"/>
    <col collapsed="false" customWidth="false" hidden="false" outlineLevel="0" max="9991" min="9988" style="172" width="9.14"/>
    <col collapsed="false" customWidth="true" hidden="false" outlineLevel="0" max="9992" min="9992" style="172" width="14.86"/>
    <col collapsed="false" customWidth="false" hidden="false" outlineLevel="0" max="10236" min="9993" style="172" width="9.14"/>
    <col collapsed="false" customWidth="true" hidden="false" outlineLevel="0" max="10237" min="10237" style="172" width="37.71"/>
    <col collapsed="false" customWidth="false" hidden="false" outlineLevel="0" max="10238" min="10238" style="172" width="9.14"/>
    <col collapsed="false" customWidth="true" hidden="false" outlineLevel="0" max="10239" min="10239" style="172" width="12.86"/>
    <col collapsed="false" customWidth="true" hidden="true" outlineLevel="0" max="10241" min="10240" style="172" width="11.53"/>
    <col collapsed="false" customWidth="true" hidden="false" outlineLevel="0" max="10242" min="10242" style="172" width="18.29"/>
    <col collapsed="false" customWidth="true" hidden="false" outlineLevel="0" max="10243" min="10243" style="172" width="64.85"/>
    <col collapsed="false" customWidth="false" hidden="false" outlineLevel="0" max="10247" min="10244" style="172" width="9.14"/>
    <col collapsed="false" customWidth="true" hidden="false" outlineLevel="0" max="10248" min="10248" style="172" width="14.86"/>
    <col collapsed="false" customWidth="false" hidden="false" outlineLevel="0" max="10492" min="10249" style="172" width="9.14"/>
    <col collapsed="false" customWidth="true" hidden="false" outlineLevel="0" max="10493" min="10493" style="172" width="37.71"/>
    <col collapsed="false" customWidth="false" hidden="false" outlineLevel="0" max="10494" min="10494" style="172" width="9.14"/>
    <col collapsed="false" customWidth="true" hidden="false" outlineLevel="0" max="10495" min="10495" style="172" width="12.86"/>
    <col collapsed="false" customWidth="true" hidden="true" outlineLevel="0" max="10497" min="10496" style="172" width="11.53"/>
    <col collapsed="false" customWidth="true" hidden="false" outlineLevel="0" max="10498" min="10498" style="172" width="18.29"/>
    <col collapsed="false" customWidth="true" hidden="false" outlineLevel="0" max="10499" min="10499" style="172" width="64.85"/>
    <col collapsed="false" customWidth="false" hidden="false" outlineLevel="0" max="10503" min="10500" style="172" width="9.14"/>
    <col collapsed="false" customWidth="true" hidden="false" outlineLevel="0" max="10504" min="10504" style="172" width="14.86"/>
    <col collapsed="false" customWidth="false" hidden="false" outlineLevel="0" max="10748" min="10505" style="172" width="9.14"/>
    <col collapsed="false" customWidth="true" hidden="false" outlineLevel="0" max="10749" min="10749" style="172" width="37.71"/>
    <col collapsed="false" customWidth="false" hidden="false" outlineLevel="0" max="10750" min="10750" style="172" width="9.14"/>
    <col collapsed="false" customWidth="true" hidden="false" outlineLevel="0" max="10751" min="10751" style="172" width="12.86"/>
    <col collapsed="false" customWidth="true" hidden="true" outlineLevel="0" max="10753" min="10752" style="172" width="11.53"/>
    <col collapsed="false" customWidth="true" hidden="false" outlineLevel="0" max="10754" min="10754" style="172" width="18.29"/>
    <col collapsed="false" customWidth="true" hidden="false" outlineLevel="0" max="10755" min="10755" style="172" width="64.85"/>
    <col collapsed="false" customWidth="false" hidden="false" outlineLevel="0" max="10759" min="10756" style="172" width="9.14"/>
    <col collapsed="false" customWidth="true" hidden="false" outlineLevel="0" max="10760" min="10760" style="172" width="14.86"/>
    <col collapsed="false" customWidth="false" hidden="false" outlineLevel="0" max="11004" min="10761" style="172" width="9.14"/>
    <col collapsed="false" customWidth="true" hidden="false" outlineLevel="0" max="11005" min="11005" style="172" width="37.71"/>
    <col collapsed="false" customWidth="false" hidden="false" outlineLevel="0" max="11006" min="11006" style="172" width="9.14"/>
    <col collapsed="false" customWidth="true" hidden="false" outlineLevel="0" max="11007" min="11007" style="172" width="12.86"/>
    <col collapsed="false" customWidth="true" hidden="true" outlineLevel="0" max="11009" min="11008" style="172" width="11.53"/>
    <col collapsed="false" customWidth="true" hidden="false" outlineLevel="0" max="11010" min="11010" style="172" width="18.29"/>
    <col collapsed="false" customWidth="true" hidden="false" outlineLevel="0" max="11011" min="11011" style="172" width="64.85"/>
    <col collapsed="false" customWidth="false" hidden="false" outlineLevel="0" max="11015" min="11012" style="172" width="9.14"/>
    <col collapsed="false" customWidth="true" hidden="false" outlineLevel="0" max="11016" min="11016" style="172" width="14.86"/>
    <col collapsed="false" customWidth="false" hidden="false" outlineLevel="0" max="11260" min="11017" style="172" width="9.14"/>
    <col collapsed="false" customWidth="true" hidden="false" outlineLevel="0" max="11261" min="11261" style="172" width="37.71"/>
    <col collapsed="false" customWidth="false" hidden="false" outlineLevel="0" max="11262" min="11262" style="172" width="9.14"/>
    <col collapsed="false" customWidth="true" hidden="false" outlineLevel="0" max="11263" min="11263" style="172" width="12.86"/>
    <col collapsed="false" customWidth="true" hidden="true" outlineLevel="0" max="11265" min="11264" style="172" width="11.53"/>
    <col collapsed="false" customWidth="true" hidden="false" outlineLevel="0" max="11266" min="11266" style="172" width="18.29"/>
    <col collapsed="false" customWidth="true" hidden="false" outlineLevel="0" max="11267" min="11267" style="172" width="64.85"/>
    <col collapsed="false" customWidth="false" hidden="false" outlineLevel="0" max="11271" min="11268" style="172" width="9.14"/>
    <col collapsed="false" customWidth="true" hidden="false" outlineLevel="0" max="11272" min="11272" style="172" width="14.86"/>
    <col collapsed="false" customWidth="false" hidden="false" outlineLevel="0" max="11516" min="11273" style="172" width="9.14"/>
    <col collapsed="false" customWidth="true" hidden="false" outlineLevel="0" max="11517" min="11517" style="172" width="37.71"/>
    <col collapsed="false" customWidth="false" hidden="false" outlineLevel="0" max="11518" min="11518" style="172" width="9.14"/>
    <col collapsed="false" customWidth="true" hidden="false" outlineLevel="0" max="11519" min="11519" style="172" width="12.86"/>
    <col collapsed="false" customWidth="true" hidden="true" outlineLevel="0" max="11521" min="11520" style="172" width="11.53"/>
    <col collapsed="false" customWidth="true" hidden="false" outlineLevel="0" max="11522" min="11522" style="172" width="18.29"/>
    <col collapsed="false" customWidth="true" hidden="false" outlineLevel="0" max="11523" min="11523" style="172" width="64.85"/>
    <col collapsed="false" customWidth="false" hidden="false" outlineLevel="0" max="11527" min="11524" style="172" width="9.14"/>
    <col collapsed="false" customWidth="true" hidden="false" outlineLevel="0" max="11528" min="11528" style="172" width="14.86"/>
    <col collapsed="false" customWidth="false" hidden="false" outlineLevel="0" max="11772" min="11529" style="172" width="9.14"/>
    <col collapsed="false" customWidth="true" hidden="false" outlineLevel="0" max="11773" min="11773" style="172" width="37.71"/>
    <col collapsed="false" customWidth="false" hidden="false" outlineLevel="0" max="11774" min="11774" style="172" width="9.14"/>
    <col collapsed="false" customWidth="true" hidden="false" outlineLevel="0" max="11775" min="11775" style="172" width="12.86"/>
    <col collapsed="false" customWidth="true" hidden="true" outlineLevel="0" max="11777" min="11776" style="172" width="11.53"/>
    <col collapsed="false" customWidth="true" hidden="false" outlineLevel="0" max="11778" min="11778" style="172" width="18.29"/>
    <col collapsed="false" customWidth="true" hidden="false" outlineLevel="0" max="11779" min="11779" style="172" width="64.85"/>
    <col collapsed="false" customWidth="false" hidden="false" outlineLevel="0" max="11783" min="11780" style="172" width="9.14"/>
    <col collapsed="false" customWidth="true" hidden="false" outlineLevel="0" max="11784" min="11784" style="172" width="14.86"/>
    <col collapsed="false" customWidth="false" hidden="false" outlineLevel="0" max="12028" min="11785" style="172" width="9.14"/>
    <col collapsed="false" customWidth="true" hidden="false" outlineLevel="0" max="12029" min="12029" style="172" width="37.71"/>
    <col collapsed="false" customWidth="false" hidden="false" outlineLevel="0" max="12030" min="12030" style="172" width="9.14"/>
    <col collapsed="false" customWidth="true" hidden="false" outlineLevel="0" max="12031" min="12031" style="172" width="12.86"/>
    <col collapsed="false" customWidth="true" hidden="true" outlineLevel="0" max="12033" min="12032" style="172" width="11.53"/>
    <col collapsed="false" customWidth="true" hidden="false" outlineLevel="0" max="12034" min="12034" style="172" width="18.29"/>
    <col collapsed="false" customWidth="true" hidden="false" outlineLevel="0" max="12035" min="12035" style="172" width="64.85"/>
    <col collapsed="false" customWidth="false" hidden="false" outlineLevel="0" max="12039" min="12036" style="172" width="9.14"/>
    <col collapsed="false" customWidth="true" hidden="false" outlineLevel="0" max="12040" min="12040" style="172" width="14.86"/>
    <col collapsed="false" customWidth="false" hidden="false" outlineLevel="0" max="12284" min="12041" style="172" width="9.14"/>
    <col collapsed="false" customWidth="true" hidden="false" outlineLevel="0" max="12285" min="12285" style="172" width="37.71"/>
    <col collapsed="false" customWidth="false" hidden="false" outlineLevel="0" max="12286" min="12286" style="172" width="9.14"/>
    <col collapsed="false" customWidth="true" hidden="false" outlineLevel="0" max="12287" min="12287" style="172" width="12.86"/>
    <col collapsed="false" customWidth="true" hidden="true" outlineLevel="0" max="12289" min="12288" style="172" width="11.53"/>
    <col collapsed="false" customWidth="true" hidden="false" outlineLevel="0" max="12290" min="12290" style="172" width="18.29"/>
    <col collapsed="false" customWidth="true" hidden="false" outlineLevel="0" max="12291" min="12291" style="172" width="64.85"/>
    <col collapsed="false" customWidth="false" hidden="false" outlineLevel="0" max="12295" min="12292" style="172" width="9.14"/>
    <col collapsed="false" customWidth="true" hidden="false" outlineLevel="0" max="12296" min="12296" style="172" width="14.86"/>
    <col collapsed="false" customWidth="false" hidden="false" outlineLevel="0" max="12540" min="12297" style="172" width="9.14"/>
    <col collapsed="false" customWidth="true" hidden="false" outlineLevel="0" max="12541" min="12541" style="172" width="37.71"/>
    <col collapsed="false" customWidth="false" hidden="false" outlineLevel="0" max="12542" min="12542" style="172" width="9.14"/>
    <col collapsed="false" customWidth="true" hidden="false" outlineLevel="0" max="12543" min="12543" style="172" width="12.86"/>
    <col collapsed="false" customWidth="true" hidden="true" outlineLevel="0" max="12545" min="12544" style="172" width="11.53"/>
    <col collapsed="false" customWidth="true" hidden="false" outlineLevel="0" max="12546" min="12546" style="172" width="18.29"/>
    <col collapsed="false" customWidth="true" hidden="false" outlineLevel="0" max="12547" min="12547" style="172" width="64.85"/>
    <col collapsed="false" customWidth="false" hidden="false" outlineLevel="0" max="12551" min="12548" style="172" width="9.14"/>
    <col collapsed="false" customWidth="true" hidden="false" outlineLevel="0" max="12552" min="12552" style="172" width="14.86"/>
    <col collapsed="false" customWidth="false" hidden="false" outlineLevel="0" max="12796" min="12553" style="172" width="9.14"/>
    <col collapsed="false" customWidth="true" hidden="false" outlineLevel="0" max="12797" min="12797" style="172" width="37.71"/>
    <col collapsed="false" customWidth="false" hidden="false" outlineLevel="0" max="12798" min="12798" style="172" width="9.14"/>
    <col collapsed="false" customWidth="true" hidden="false" outlineLevel="0" max="12799" min="12799" style="172" width="12.86"/>
    <col collapsed="false" customWidth="true" hidden="true" outlineLevel="0" max="12801" min="12800" style="172" width="11.53"/>
    <col collapsed="false" customWidth="true" hidden="false" outlineLevel="0" max="12802" min="12802" style="172" width="18.29"/>
    <col collapsed="false" customWidth="true" hidden="false" outlineLevel="0" max="12803" min="12803" style="172" width="64.85"/>
    <col collapsed="false" customWidth="false" hidden="false" outlineLevel="0" max="12807" min="12804" style="172" width="9.14"/>
    <col collapsed="false" customWidth="true" hidden="false" outlineLevel="0" max="12808" min="12808" style="172" width="14.86"/>
    <col collapsed="false" customWidth="false" hidden="false" outlineLevel="0" max="13052" min="12809" style="172" width="9.14"/>
    <col collapsed="false" customWidth="true" hidden="false" outlineLevel="0" max="13053" min="13053" style="172" width="37.71"/>
    <col collapsed="false" customWidth="false" hidden="false" outlineLevel="0" max="13054" min="13054" style="172" width="9.14"/>
    <col collapsed="false" customWidth="true" hidden="false" outlineLevel="0" max="13055" min="13055" style="172" width="12.86"/>
    <col collapsed="false" customWidth="true" hidden="true" outlineLevel="0" max="13057" min="13056" style="172" width="11.53"/>
    <col collapsed="false" customWidth="true" hidden="false" outlineLevel="0" max="13058" min="13058" style="172" width="18.29"/>
    <col collapsed="false" customWidth="true" hidden="false" outlineLevel="0" max="13059" min="13059" style="172" width="64.85"/>
    <col collapsed="false" customWidth="false" hidden="false" outlineLevel="0" max="13063" min="13060" style="172" width="9.14"/>
    <col collapsed="false" customWidth="true" hidden="false" outlineLevel="0" max="13064" min="13064" style="172" width="14.86"/>
    <col collapsed="false" customWidth="false" hidden="false" outlineLevel="0" max="13308" min="13065" style="172" width="9.14"/>
    <col collapsed="false" customWidth="true" hidden="false" outlineLevel="0" max="13309" min="13309" style="172" width="37.71"/>
    <col collapsed="false" customWidth="false" hidden="false" outlineLevel="0" max="13310" min="13310" style="172" width="9.14"/>
    <col collapsed="false" customWidth="true" hidden="false" outlineLevel="0" max="13311" min="13311" style="172" width="12.86"/>
    <col collapsed="false" customWidth="true" hidden="true" outlineLevel="0" max="13313" min="13312" style="172" width="11.53"/>
    <col collapsed="false" customWidth="true" hidden="false" outlineLevel="0" max="13314" min="13314" style="172" width="18.29"/>
    <col collapsed="false" customWidth="true" hidden="false" outlineLevel="0" max="13315" min="13315" style="172" width="64.85"/>
    <col collapsed="false" customWidth="false" hidden="false" outlineLevel="0" max="13319" min="13316" style="172" width="9.14"/>
    <col collapsed="false" customWidth="true" hidden="false" outlineLevel="0" max="13320" min="13320" style="172" width="14.86"/>
    <col collapsed="false" customWidth="false" hidden="false" outlineLevel="0" max="13564" min="13321" style="172" width="9.14"/>
    <col collapsed="false" customWidth="true" hidden="false" outlineLevel="0" max="13565" min="13565" style="172" width="37.71"/>
    <col collapsed="false" customWidth="false" hidden="false" outlineLevel="0" max="13566" min="13566" style="172" width="9.14"/>
    <col collapsed="false" customWidth="true" hidden="false" outlineLevel="0" max="13567" min="13567" style="172" width="12.86"/>
    <col collapsed="false" customWidth="true" hidden="true" outlineLevel="0" max="13569" min="13568" style="172" width="11.53"/>
    <col collapsed="false" customWidth="true" hidden="false" outlineLevel="0" max="13570" min="13570" style="172" width="18.29"/>
    <col collapsed="false" customWidth="true" hidden="false" outlineLevel="0" max="13571" min="13571" style="172" width="64.85"/>
    <col collapsed="false" customWidth="false" hidden="false" outlineLevel="0" max="13575" min="13572" style="172" width="9.14"/>
    <col collapsed="false" customWidth="true" hidden="false" outlineLevel="0" max="13576" min="13576" style="172" width="14.86"/>
    <col collapsed="false" customWidth="false" hidden="false" outlineLevel="0" max="13820" min="13577" style="172" width="9.14"/>
    <col collapsed="false" customWidth="true" hidden="false" outlineLevel="0" max="13821" min="13821" style="172" width="37.71"/>
    <col collapsed="false" customWidth="false" hidden="false" outlineLevel="0" max="13822" min="13822" style="172" width="9.14"/>
    <col collapsed="false" customWidth="true" hidden="false" outlineLevel="0" max="13823" min="13823" style="172" width="12.86"/>
    <col collapsed="false" customWidth="true" hidden="true" outlineLevel="0" max="13825" min="13824" style="172" width="11.53"/>
    <col collapsed="false" customWidth="true" hidden="false" outlineLevel="0" max="13826" min="13826" style="172" width="18.29"/>
    <col collapsed="false" customWidth="true" hidden="false" outlineLevel="0" max="13827" min="13827" style="172" width="64.85"/>
    <col collapsed="false" customWidth="false" hidden="false" outlineLevel="0" max="13831" min="13828" style="172" width="9.14"/>
    <col collapsed="false" customWidth="true" hidden="false" outlineLevel="0" max="13832" min="13832" style="172" width="14.86"/>
    <col collapsed="false" customWidth="false" hidden="false" outlineLevel="0" max="14076" min="13833" style="172" width="9.14"/>
    <col collapsed="false" customWidth="true" hidden="false" outlineLevel="0" max="14077" min="14077" style="172" width="37.71"/>
    <col collapsed="false" customWidth="false" hidden="false" outlineLevel="0" max="14078" min="14078" style="172" width="9.14"/>
    <col collapsed="false" customWidth="true" hidden="false" outlineLevel="0" max="14079" min="14079" style="172" width="12.86"/>
    <col collapsed="false" customWidth="true" hidden="true" outlineLevel="0" max="14081" min="14080" style="172" width="11.53"/>
    <col collapsed="false" customWidth="true" hidden="false" outlineLevel="0" max="14082" min="14082" style="172" width="18.29"/>
    <col collapsed="false" customWidth="true" hidden="false" outlineLevel="0" max="14083" min="14083" style="172" width="64.85"/>
    <col collapsed="false" customWidth="false" hidden="false" outlineLevel="0" max="14087" min="14084" style="172" width="9.14"/>
    <col collapsed="false" customWidth="true" hidden="false" outlineLevel="0" max="14088" min="14088" style="172" width="14.86"/>
    <col collapsed="false" customWidth="false" hidden="false" outlineLevel="0" max="14332" min="14089" style="172" width="9.14"/>
    <col collapsed="false" customWidth="true" hidden="false" outlineLevel="0" max="14333" min="14333" style="172" width="37.71"/>
    <col collapsed="false" customWidth="false" hidden="false" outlineLevel="0" max="14334" min="14334" style="172" width="9.14"/>
    <col collapsed="false" customWidth="true" hidden="false" outlineLevel="0" max="14335" min="14335" style="172" width="12.86"/>
    <col collapsed="false" customWidth="true" hidden="true" outlineLevel="0" max="14337" min="14336" style="172" width="11.53"/>
    <col collapsed="false" customWidth="true" hidden="false" outlineLevel="0" max="14338" min="14338" style="172" width="18.29"/>
    <col collapsed="false" customWidth="true" hidden="false" outlineLevel="0" max="14339" min="14339" style="172" width="64.85"/>
    <col collapsed="false" customWidth="false" hidden="false" outlineLevel="0" max="14343" min="14340" style="172" width="9.14"/>
    <col collapsed="false" customWidth="true" hidden="false" outlineLevel="0" max="14344" min="14344" style="172" width="14.86"/>
    <col collapsed="false" customWidth="false" hidden="false" outlineLevel="0" max="14588" min="14345" style="172" width="9.14"/>
    <col collapsed="false" customWidth="true" hidden="false" outlineLevel="0" max="14589" min="14589" style="172" width="37.71"/>
    <col collapsed="false" customWidth="false" hidden="false" outlineLevel="0" max="14590" min="14590" style="172" width="9.14"/>
    <col collapsed="false" customWidth="true" hidden="false" outlineLevel="0" max="14591" min="14591" style="172" width="12.86"/>
    <col collapsed="false" customWidth="true" hidden="true" outlineLevel="0" max="14593" min="14592" style="172" width="11.53"/>
    <col collapsed="false" customWidth="true" hidden="false" outlineLevel="0" max="14594" min="14594" style="172" width="18.29"/>
    <col collapsed="false" customWidth="true" hidden="false" outlineLevel="0" max="14595" min="14595" style="172" width="64.85"/>
    <col collapsed="false" customWidth="false" hidden="false" outlineLevel="0" max="14599" min="14596" style="172" width="9.14"/>
    <col collapsed="false" customWidth="true" hidden="false" outlineLevel="0" max="14600" min="14600" style="172" width="14.86"/>
    <col collapsed="false" customWidth="false" hidden="false" outlineLevel="0" max="14844" min="14601" style="172" width="9.14"/>
    <col collapsed="false" customWidth="true" hidden="false" outlineLevel="0" max="14845" min="14845" style="172" width="37.71"/>
    <col collapsed="false" customWidth="false" hidden="false" outlineLevel="0" max="14846" min="14846" style="172" width="9.14"/>
    <col collapsed="false" customWidth="true" hidden="false" outlineLevel="0" max="14847" min="14847" style="172" width="12.86"/>
    <col collapsed="false" customWidth="true" hidden="true" outlineLevel="0" max="14849" min="14848" style="172" width="11.53"/>
    <col collapsed="false" customWidth="true" hidden="false" outlineLevel="0" max="14850" min="14850" style="172" width="18.29"/>
    <col collapsed="false" customWidth="true" hidden="false" outlineLevel="0" max="14851" min="14851" style="172" width="64.85"/>
    <col collapsed="false" customWidth="false" hidden="false" outlineLevel="0" max="14855" min="14852" style="172" width="9.14"/>
    <col collapsed="false" customWidth="true" hidden="false" outlineLevel="0" max="14856" min="14856" style="172" width="14.86"/>
    <col collapsed="false" customWidth="false" hidden="false" outlineLevel="0" max="15100" min="14857" style="172" width="9.14"/>
    <col collapsed="false" customWidth="true" hidden="false" outlineLevel="0" max="15101" min="15101" style="172" width="37.71"/>
    <col collapsed="false" customWidth="false" hidden="false" outlineLevel="0" max="15102" min="15102" style="172" width="9.14"/>
    <col collapsed="false" customWidth="true" hidden="false" outlineLevel="0" max="15103" min="15103" style="172" width="12.86"/>
    <col collapsed="false" customWidth="true" hidden="true" outlineLevel="0" max="15105" min="15104" style="172" width="11.53"/>
    <col collapsed="false" customWidth="true" hidden="false" outlineLevel="0" max="15106" min="15106" style="172" width="18.29"/>
    <col collapsed="false" customWidth="true" hidden="false" outlineLevel="0" max="15107" min="15107" style="172" width="64.85"/>
    <col collapsed="false" customWidth="false" hidden="false" outlineLevel="0" max="15111" min="15108" style="172" width="9.14"/>
    <col collapsed="false" customWidth="true" hidden="false" outlineLevel="0" max="15112" min="15112" style="172" width="14.86"/>
    <col collapsed="false" customWidth="false" hidden="false" outlineLevel="0" max="15356" min="15113" style="172" width="9.14"/>
    <col collapsed="false" customWidth="true" hidden="false" outlineLevel="0" max="15357" min="15357" style="172" width="37.71"/>
    <col collapsed="false" customWidth="false" hidden="false" outlineLevel="0" max="15358" min="15358" style="172" width="9.14"/>
    <col collapsed="false" customWidth="true" hidden="false" outlineLevel="0" max="15359" min="15359" style="172" width="12.86"/>
    <col collapsed="false" customWidth="true" hidden="true" outlineLevel="0" max="15361" min="15360" style="172" width="11.53"/>
    <col collapsed="false" customWidth="true" hidden="false" outlineLevel="0" max="15362" min="15362" style="172" width="18.29"/>
    <col collapsed="false" customWidth="true" hidden="false" outlineLevel="0" max="15363" min="15363" style="172" width="64.85"/>
    <col collapsed="false" customWidth="false" hidden="false" outlineLevel="0" max="15367" min="15364" style="172" width="9.14"/>
    <col collapsed="false" customWidth="true" hidden="false" outlineLevel="0" max="15368" min="15368" style="172" width="14.86"/>
    <col collapsed="false" customWidth="false" hidden="false" outlineLevel="0" max="15612" min="15369" style="172" width="9.14"/>
    <col collapsed="false" customWidth="true" hidden="false" outlineLevel="0" max="15613" min="15613" style="172" width="37.71"/>
    <col collapsed="false" customWidth="false" hidden="false" outlineLevel="0" max="15614" min="15614" style="172" width="9.14"/>
    <col collapsed="false" customWidth="true" hidden="false" outlineLevel="0" max="15615" min="15615" style="172" width="12.86"/>
    <col collapsed="false" customWidth="true" hidden="true" outlineLevel="0" max="15617" min="15616" style="172" width="11.53"/>
    <col collapsed="false" customWidth="true" hidden="false" outlineLevel="0" max="15618" min="15618" style="172" width="18.29"/>
    <col collapsed="false" customWidth="true" hidden="false" outlineLevel="0" max="15619" min="15619" style="172" width="64.85"/>
    <col collapsed="false" customWidth="false" hidden="false" outlineLevel="0" max="15623" min="15620" style="172" width="9.14"/>
    <col collapsed="false" customWidth="true" hidden="false" outlineLevel="0" max="15624" min="15624" style="172" width="14.86"/>
    <col collapsed="false" customWidth="false" hidden="false" outlineLevel="0" max="15868" min="15625" style="172" width="9.14"/>
    <col collapsed="false" customWidth="true" hidden="false" outlineLevel="0" max="15869" min="15869" style="172" width="37.71"/>
    <col collapsed="false" customWidth="false" hidden="false" outlineLevel="0" max="15870" min="15870" style="172" width="9.14"/>
    <col collapsed="false" customWidth="true" hidden="false" outlineLevel="0" max="15871" min="15871" style="172" width="12.86"/>
    <col collapsed="false" customWidth="true" hidden="true" outlineLevel="0" max="15873" min="15872" style="172" width="11.53"/>
    <col collapsed="false" customWidth="true" hidden="false" outlineLevel="0" max="15874" min="15874" style="172" width="18.29"/>
    <col collapsed="false" customWidth="true" hidden="false" outlineLevel="0" max="15875" min="15875" style="172" width="64.85"/>
    <col collapsed="false" customWidth="false" hidden="false" outlineLevel="0" max="15879" min="15876" style="172" width="9.14"/>
    <col collapsed="false" customWidth="true" hidden="false" outlineLevel="0" max="15880" min="15880" style="172" width="14.86"/>
    <col collapsed="false" customWidth="false" hidden="false" outlineLevel="0" max="16124" min="15881" style="172" width="9.14"/>
    <col collapsed="false" customWidth="true" hidden="false" outlineLevel="0" max="16125" min="16125" style="172" width="37.71"/>
    <col collapsed="false" customWidth="false" hidden="false" outlineLevel="0" max="16126" min="16126" style="172" width="9.14"/>
    <col collapsed="false" customWidth="true" hidden="false" outlineLevel="0" max="16127" min="16127" style="172" width="12.86"/>
    <col collapsed="false" customWidth="true" hidden="true" outlineLevel="0" max="16129" min="16128" style="172" width="11.53"/>
    <col collapsed="false" customWidth="true" hidden="false" outlineLevel="0" max="16130" min="16130" style="172" width="18.29"/>
    <col collapsed="false" customWidth="true" hidden="false" outlineLevel="0" max="16131" min="16131" style="172" width="64.85"/>
    <col collapsed="false" customWidth="false" hidden="false" outlineLevel="0" max="16135" min="16132" style="172" width="9.14"/>
    <col collapsed="false" customWidth="true" hidden="false" outlineLevel="0" max="16136" min="16136" style="172" width="14.86"/>
    <col collapsed="false" customWidth="false" hidden="false" outlineLevel="0" max="16384" min="16137" style="172"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2" t="str">
        <f aca="false">'5. анализ эконом эфф'!A5:AR5</f>
        <v>Год раскрытия информации: 2025 год</v>
      </c>
      <c r="B5" s="82"/>
      <c r="C5" s="82"/>
      <c r="D5" s="82"/>
      <c r="E5" s="82"/>
      <c r="F5" s="82"/>
      <c r="G5" s="82"/>
      <c r="H5" s="82"/>
      <c r="I5" s="82"/>
      <c r="J5" s="82"/>
      <c r="K5" s="82"/>
      <c r="L5" s="82"/>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3"/>
      <c r="B6" s="173"/>
      <c r="C6" s="173"/>
      <c r="D6" s="173"/>
      <c r="E6" s="173"/>
      <c r="F6" s="173"/>
      <c r="G6" s="173"/>
      <c r="H6" s="173"/>
      <c r="I6" s="173"/>
      <c r="J6" s="173"/>
      <c r="K6" s="6"/>
      <c r="L6" s="173"/>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J_525-ОНТМ-28</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Приобретение вертикально-сверлильного станка 1 шт.</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4"/>
    </row>
    <row r="18" customFormat="false" ht="15.75" hidden="false" customHeight="false" outlineLevel="0" collapsed="false">
      <c r="K18" s="175"/>
    </row>
    <row r="19" customFormat="false" ht="15.75" hidden="false" customHeight="true" outlineLevel="0" collapsed="false">
      <c r="A19" s="176" t="s">
        <v>310</v>
      </c>
      <c r="B19" s="176"/>
      <c r="C19" s="176"/>
      <c r="D19" s="176"/>
      <c r="E19" s="176"/>
      <c r="F19" s="176"/>
      <c r="G19" s="176"/>
      <c r="H19" s="176"/>
      <c r="I19" s="176"/>
      <c r="J19" s="176"/>
      <c r="K19" s="176"/>
      <c r="L19" s="176"/>
    </row>
    <row r="20" customFormat="false" ht="30" hidden="false" customHeight="true" outlineLevel="0" collapsed="false">
      <c r="A20" s="177"/>
      <c r="B20" s="177"/>
      <c r="C20" s="177"/>
      <c r="D20" s="177"/>
      <c r="E20" s="177"/>
      <c r="F20" s="177"/>
      <c r="G20" s="177"/>
      <c r="H20" s="177"/>
      <c r="I20" s="177"/>
      <c r="J20" s="177"/>
      <c r="K20" s="177"/>
      <c r="L20" s="177"/>
    </row>
    <row r="21" customFormat="false" ht="28.5" hidden="false" customHeight="true" outlineLevel="0" collapsed="false">
      <c r="A21" s="178" t="s">
        <v>311</v>
      </c>
      <c r="B21" s="178" t="s">
        <v>312</v>
      </c>
      <c r="C21" s="179" t="s">
        <v>313</v>
      </c>
      <c r="D21" s="179"/>
      <c r="E21" s="179"/>
      <c r="F21" s="179"/>
      <c r="G21" s="179"/>
      <c r="H21" s="179"/>
      <c r="I21" s="180" t="s">
        <v>314</v>
      </c>
      <c r="J21" s="180" t="s">
        <v>315</v>
      </c>
      <c r="K21" s="178" t="s">
        <v>316</v>
      </c>
      <c r="L21" s="181" t="s">
        <v>317</v>
      </c>
    </row>
    <row r="22" customFormat="false" ht="58.5" hidden="false" customHeight="true" outlineLevel="0" collapsed="false">
      <c r="A22" s="178"/>
      <c r="B22" s="178"/>
      <c r="C22" s="182" t="s">
        <v>318</v>
      </c>
      <c r="D22" s="182"/>
      <c r="E22" s="183"/>
      <c r="F22" s="184"/>
      <c r="G22" s="182" t="s">
        <v>319</v>
      </c>
      <c r="H22" s="182"/>
      <c r="I22" s="180"/>
      <c r="J22" s="180"/>
      <c r="K22" s="178"/>
      <c r="L22" s="181"/>
    </row>
    <row r="23" customFormat="false" ht="47.25" hidden="false" customHeight="false" outlineLevel="0" collapsed="false">
      <c r="A23" s="178"/>
      <c r="B23" s="178"/>
      <c r="C23" s="185" t="s">
        <v>320</v>
      </c>
      <c r="D23" s="185" t="s">
        <v>321</v>
      </c>
      <c r="E23" s="185" t="s">
        <v>320</v>
      </c>
      <c r="F23" s="185" t="s">
        <v>321</v>
      </c>
      <c r="G23" s="185" t="s">
        <v>320</v>
      </c>
      <c r="H23" s="185" t="s">
        <v>321</v>
      </c>
      <c r="I23" s="180"/>
      <c r="J23" s="180"/>
      <c r="K23" s="178"/>
      <c r="L23" s="181"/>
    </row>
    <row r="24" customFormat="false" ht="15.75" hidden="false" customHeight="false" outlineLevel="0" collapsed="false">
      <c r="A24" s="178" t="n">
        <v>1</v>
      </c>
      <c r="B24" s="178" t="n">
        <v>2</v>
      </c>
      <c r="C24" s="185" t="n">
        <v>3</v>
      </c>
      <c r="D24" s="185" t="n">
        <v>4</v>
      </c>
      <c r="E24" s="185" t="n">
        <v>5</v>
      </c>
      <c r="F24" s="185" t="n">
        <v>6</v>
      </c>
      <c r="G24" s="185" t="n">
        <v>7</v>
      </c>
      <c r="H24" s="185" t="n">
        <v>8</v>
      </c>
      <c r="I24" s="185" t="n">
        <v>9</v>
      </c>
      <c r="J24" s="185" t="n">
        <v>10</v>
      </c>
      <c r="K24" s="185" t="n">
        <v>11</v>
      </c>
      <c r="L24" s="185" t="n">
        <v>12</v>
      </c>
    </row>
    <row r="25" customFormat="false" ht="27.35" hidden="false" customHeight="false" outlineLevel="0" collapsed="false">
      <c r="A25" s="186" t="n">
        <v>1</v>
      </c>
      <c r="B25" s="187" t="s">
        <v>322</v>
      </c>
      <c r="C25" s="188" t="n">
        <v>0</v>
      </c>
      <c r="D25" s="188" t="n">
        <v>0</v>
      </c>
      <c r="E25" s="188" t="n">
        <v>0</v>
      </c>
      <c r="F25" s="188" t="n">
        <v>0</v>
      </c>
      <c r="G25" s="188" t="n">
        <v>0</v>
      </c>
      <c r="H25" s="188" t="n">
        <v>0</v>
      </c>
      <c r="I25" s="188" t="n">
        <v>0</v>
      </c>
      <c r="J25" s="188" t="n">
        <v>0</v>
      </c>
      <c r="K25" s="188" t="n">
        <v>0</v>
      </c>
      <c r="L25" s="188" t="n">
        <v>0</v>
      </c>
    </row>
    <row r="26" customFormat="false" ht="21.75" hidden="false" customHeight="true" outlineLevel="0" collapsed="false">
      <c r="A26" s="186" t="s">
        <v>323</v>
      </c>
      <c r="B26" s="189" t="s">
        <v>324</v>
      </c>
      <c r="C26" s="188" t="n">
        <v>0</v>
      </c>
      <c r="D26" s="188" t="n">
        <v>0</v>
      </c>
      <c r="E26" s="188" t="n">
        <v>0</v>
      </c>
      <c r="F26" s="188" t="n">
        <v>0</v>
      </c>
      <c r="G26" s="188" t="n">
        <v>0</v>
      </c>
      <c r="H26" s="188" t="n">
        <v>0</v>
      </c>
      <c r="I26" s="188" t="n">
        <v>0</v>
      </c>
      <c r="J26" s="188" t="n">
        <v>0</v>
      </c>
      <c r="K26" s="188" t="n">
        <v>0</v>
      </c>
      <c r="L26" s="188" t="n">
        <v>0</v>
      </c>
    </row>
    <row r="27" s="190" customFormat="true" ht="39" hidden="false" customHeight="true" outlineLevel="0" collapsed="false">
      <c r="A27" s="186" t="s">
        <v>325</v>
      </c>
      <c r="B27" s="189" t="s">
        <v>326</v>
      </c>
      <c r="C27" s="188" t="n">
        <v>0</v>
      </c>
      <c r="D27" s="188" t="n">
        <v>0</v>
      </c>
      <c r="E27" s="188" t="n">
        <v>0</v>
      </c>
      <c r="F27" s="188" t="n">
        <v>0</v>
      </c>
      <c r="G27" s="188" t="n">
        <v>0</v>
      </c>
      <c r="H27" s="188" t="n">
        <v>0</v>
      </c>
      <c r="I27" s="188" t="n">
        <v>0</v>
      </c>
      <c r="J27" s="188" t="n">
        <v>0</v>
      </c>
      <c r="K27" s="188" t="n">
        <v>0</v>
      </c>
      <c r="L27" s="188" t="n">
        <v>0</v>
      </c>
    </row>
    <row r="28" s="190" customFormat="true" ht="70.5" hidden="false" customHeight="true" outlineLevel="0" collapsed="false">
      <c r="A28" s="186" t="s">
        <v>327</v>
      </c>
      <c r="B28" s="189" t="s">
        <v>328</v>
      </c>
      <c r="C28" s="188" t="n">
        <v>0</v>
      </c>
      <c r="D28" s="188" t="n">
        <v>0</v>
      </c>
      <c r="E28" s="188" t="n">
        <v>0</v>
      </c>
      <c r="F28" s="188" t="n">
        <v>0</v>
      </c>
      <c r="G28" s="188" t="n">
        <v>0</v>
      </c>
      <c r="H28" s="188" t="n">
        <v>0</v>
      </c>
      <c r="I28" s="188" t="n">
        <v>0</v>
      </c>
      <c r="J28" s="188" t="n">
        <v>0</v>
      </c>
      <c r="K28" s="188" t="n">
        <v>0</v>
      </c>
      <c r="L28" s="188" t="n">
        <v>0</v>
      </c>
    </row>
    <row r="29" s="190" customFormat="true" ht="54" hidden="false" customHeight="true" outlineLevel="0" collapsed="false">
      <c r="A29" s="186" t="s">
        <v>329</v>
      </c>
      <c r="B29" s="189" t="s">
        <v>330</v>
      </c>
      <c r="C29" s="188" t="n">
        <v>0</v>
      </c>
      <c r="D29" s="188" t="n">
        <v>0</v>
      </c>
      <c r="E29" s="188" t="n">
        <v>0</v>
      </c>
      <c r="F29" s="188" t="n">
        <v>0</v>
      </c>
      <c r="G29" s="188" t="n">
        <v>0</v>
      </c>
      <c r="H29" s="188" t="n">
        <v>0</v>
      </c>
      <c r="I29" s="188" t="n">
        <v>0</v>
      </c>
      <c r="J29" s="188" t="n">
        <v>0</v>
      </c>
      <c r="K29" s="188" t="n">
        <v>0</v>
      </c>
      <c r="L29" s="188" t="n">
        <v>0</v>
      </c>
    </row>
    <row r="30" s="190" customFormat="true" ht="42" hidden="false" customHeight="true" outlineLevel="0" collapsed="false">
      <c r="A30" s="186" t="s">
        <v>331</v>
      </c>
      <c r="B30" s="189" t="s">
        <v>332</v>
      </c>
      <c r="C30" s="188" t="n">
        <v>0</v>
      </c>
      <c r="D30" s="188" t="n">
        <v>0</v>
      </c>
      <c r="E30" s="188" t="n">
        <v>0</v>
      </c>
      <c r="F30" s="188" t="n">
        <v>0</v>
      </c>
      <c r="G30" s="188" t="n">
        <v>0</v>
      </c>
      <c r="H30" s="188" t="n">
        <v>0</v>
      </c>
      <c r="I30" s="188" t="n">
        <v>0</v>
      </c>
      <c r="J30" s="188" t="n">
        <v>0</v>
      </c>
      <c r="K30" s="188" t="n">
        <v>0</v>
      </c>
      <c r="L30" s="188" t="n">
        <v>0</v>
      </c>
    </row>
    <row r="31" s="190" customFormat="true" ht="37.5" hidden="false" customHeight="true" outlineLevel="0" collapsed="false">
      <c r="A31" s="186" t="s">
        <v>333</v>
      </c>
      <c r="B31" s="191" t="s">
        <v>334</v>
      </c>
      <c r="C31" s="188" t="n">
        <v>0</v>
      </c>
      <c r="D31" s="188" t="n">
        <v>0</v>
      </c>
      <c r="E31" s="188" t="n">
        <v>0</v>
      </c>
      <c r="F31" s="188" t="n">
        <v>0</v>
      </c>
      <c r="G31" s="188" t="n">
        <v>0</v>
      </c>
      <c r="H31" s="188" t="n">
        <v>0</v>
      </c>
      <c r="I31" s="188" t="n">
        <v>0</v>
      </c>
      <c r="J31" s="188" t="n">
        <v>0</v>
      </c>
      <c r="K31" s="188" t="n">
        <v>0</v>
      </c>
      <c r="L31" s="188" t="n">
        <v>0</v>
      </c>
    </row>
    <row r="32" s="190" customFormat="true" ht="27.35" hidden="false" customHeight="false" outlineLevel="0" collapsed="false">
      <c r="A32" s="186" t="s">
        <v>335</v>
      </c>
      <c r="B32" s="191" t="s">
        <v>336</v>
      </c>
      <c r="C32" s="188" t="n">
        <v>0</v>
      </c>
      <c r="D32" s="188" t="n">
        <v>0</v>
      </c>
      <c r="E32" s="188" t="n">
        <v>0</v>
      </c>
      <c r="F32" s="188" t="n">
        <v>0</v>
      </c>
      <c r="G32" s="188" t="n">
        <v>0</v>
      </c>
      <c r="H32" s="188" t="n">
        <v>0</v>
      </c>
      <c r="I32" s="188" t="n">
        <v>0</v>
      </c>
      <c r="J32" s="188" t="n">
        <v>0</v>
      </c>
      <c r="K32" s="188" t="n">
        <v>0</v>
      </c>
      <c r="L32" s="188" t="n">
        <v>0</v>
      </c>
    </row>
    <row r="33" s="190" customFormat="true" ht="37.5" hidden="false" customHeight="true" outlineLevel="0" collapsed="false">
      <c r="A33" s="186" t="s">
        <v>337</v>
      </c>
      <c r="B33" s="191" t="s">
        <v>338</v>
      </c>
      <c r="C33" s="188" t="n">
        <v>0</v>
      </c>
      <c r="D33" s="188" t="n">
        <v>0</v>
      </c>
      <c r="E33" s="188" t="n">
        <v>0</v>
      </c>
      <c r="F33" s="188" t="n">
        <v>0</v>
      </c>
      <c r="G33" s="188" t="n">
        <v>0</v>
      </c>
      <c r="H33" s="188" t="n">
        <v>0</v>
      </c>
      <c r="I33" s="188" t="n">
        <v>0</v>
      </c>
      <c r="J33" s="188" t="n">
        <v>0</v>
      </c>
      <c r="K33" s="188" t="n">
        <v>0</v>
      </c>
      <c r="L33" s="188" t="n">
        <v>0</v>
      </c>
    </row>
    <row r="34" s="190" customFormat="true" ht="47.25" hidden="false" customHeight="true" outlineLevel="0" collapsed="false">
      <c r="A34" s="186" t="s">
        <v>339</v>
      </c>
      <c r="B34" s="191" t="s">
        <v>340</v>
      </c>
      <c r="C34" s="188" t="n">
        <v>0</v>
      </c>
      <c r="D34" s="188" t="n">
        <v>0</v>
      </c>
      <c r="E34" s="188" t="n">
        <v>0</v>
      </c>
      <c r="F34" s="188" t="n">
        <v>0</v>
      </c>
      <c r="G34" s="188" t="n">
        <v>0</v>
      </c>
      <c r="H34" s="188" t="n">
        <v>0</v>
      </c>
      <c r="I34" s="188" t="n">
        <v>0</v>
      </c>
      <c r="J34" s="188" t="n">
        <v>0</v>
      </c>
      <c r="K34" s="188" t="n">
        <v>0</v>
      </c>
      <c r="L34" s="188" t="n">
        <v>0</v>
      </c>
    </row>
    <row r="35" s="190" customFormat="true" ht="49.5" hidden="false" customHeight="true" outlineLevel="0" collapsed="false">
      <c r="A35" s="186" t="s">
        <v>341</v>
      </c>
      <c r="B35" s="191" t="s">
        <v>342</v>
      </c>
      <c r="C35" s="188" t="n">
        <v>0</v>
      </c>
      <c r="D35" s="188" t="n">
        <v>0</v>
      </c>
      <c r="E35" s="188" t="n">
        <v>0</v>
      </c>
      <c r="F35" s="188" t="n">
        <v>0</v>
      </c>
      <c r="G35" s="188" t="n">
        <v>0</v>
      </c>
      <c r="H35" s="188" t="n">
        <v>0</v>
      </c>
      <c r="I35" s="188" t="n">
        <v>0</v>
      </c>
      <c r="J35" s="188" t="n">
        <v>0</v>
      </c>
      <c r="K35" s="188" t="n">
        <v>0</v>
      </c>
      <c r="L35" s="188" t="n">
        <v>0</v>
      </c>
    </row>
    <row r="36" customFormat="false" ht="37.5" hidden="false" customHeight="true" outlineLevel="0" collapsed="false">
      <c r="A36" s="186" t="s">
        <v>343</v>
      </c>
      <c r="B36" s="191" t="s">
        <v>344</v>
      </c>
      <c r="C36" s="188" t="n">
        <v>0</v>
      </c>
      <c r="D36" s="188" t="n">
        <v>0</v>
      </c>
      <c r="E36" s="188" t="n">
        <v>0</v>
      </c>
      <c r="F36" s="188" t="n">
        <v>0</v>
      </c>
      <c r="G36" s="188" t="n">
        <v>0</v>
      </c>
      <c r="H36" s="188" t="n">
        <v>0</v>
      </c>
      <c r="I36" s="188" t="n">
        <v>0</v>
      </c>
      <c r="J36" s="188" t="n">
        <v>0</v>
      </c>
      <c r="K36" s="188" t="n">
        <v>0</v>
      </c>
      <c r="L36" s="188" t="n">
        <v>0</v>
      </c>
    </row>
    <row r="37" customFormat="false" ht="15.75" hidden="false" customHeight="false" outlineLevel="0" collapsed="false">
      <c r="A37" s="186" t="s">
        <v>345</v>
      </c>
      <c r="B37" s="191" t="s">
        <v>346</v>
      </c>
      <c r="C37" s="188" t="n">
        <v>0</v>
      </c>
      <c r="D37" s="188" t="n">
        <v>0</v>
      </c>
      <c r="E37" s="188" t="n">
        <v>0</v>
      </c>
      <c r="F37" s="188" t="n">
        <v>0</v>
      </c>
      <c r="G37" s="188" t="n">
        <v>0</v>
      </c>
      <c r="H37" s="188" t="n">
        <v>0</v>
      </c>
      <c r="I37" s="188" t="n">
        <v>0</v>
      </c>
      <c r="J37" s="188" t="n">
        <v>0</v>
      </c>
      <c r="K37" s="188" t="n">
        <v>0</v>
      </c>
      <c r="L37" s="188" t="n">
        <v>0</v>
      </c>
    </row>
    <row r="38" customFormat="false" ht="15.75" hidden="false" customHeight="false" outlineLevel="0" collapsed="false">
      <c r="A38" s="186" t="s">
        <v>347</v>
      </c>
      <c r="B38" s="187" t="s">
        <v>348</v>
      </c>
      <c r="C38" s="188" t="n">
        <v>0</v>
      </c>
      <c r="D38" s="188" t="n">
        <v>0</v>
      </c>
      <c r="E38" s="188" t="n">
        <v>0</v>
      </c>
      <c r="F38" s="188" t="n">
        <v>0</v>
      </c>
      <c r="G38" s="188" t="n">
        <v>0</v>
      </c>
      <c r="H38" s="188" t="n">
        <v>0</v>
      </c>
      <c r="I38" s="188" t="n">
        <v>0</v>
      </c>
      <c r="J38" s="188" t="n">
        <v>0</v>
      </c>
      <c r="K38" s="188" t="n">
        <v>0</v>
      </c>
      <c r="L38" s="188" t="n">
        <v>0</v>
      </c>
    </row>
    <row r="39" customFormat="false" ht="54.7" hidden="false" customHeight="false" outlineLevel="0" collapsed="false">
      <c r="A39" s="186" t="n">
        <v>2</v>
      </c>
      <c r="B39" s="191" t="s">
        <v>349</v>
      </c>
      <c r="C39" s="188" t="n">
        <v>0</v>
      </c>
      <c r="D39" s="188" t="n">
        <v>0</v>
      </c>
      <c r="E39" s="188" t="n">
        <v>0</v>
      </c>
      <c r="F39" s="188" t="n">
        <v>0</v>
      </c>
      <c r="G39" s="188" t="n">
        <v>0</v>
      </c>
      <c r="H39" s="188" t="n">
        <v>0</v>
      </c>
      <c r="I39" s="188" t="n">
        <v>0</v>
      </c>
      <c r="J39" s="188" t="n">
        <v>0</v>
      </c>
      <c r="K39" s="188" t="n">
        <v>0</v>
      </c>
      <c r="L39" s="188" t="n">
        <v>0</v>
      </c>
    </row>
    <row r="40" customFormat="false" ht="33.75" hidden="false" customHeight="true" outlineLevel="0" collapsed="false">
      <c r="A40" s="186" t="s">
        <v>350</v>
      </c>
      <c r="B40" s="191" t="s">
        <v>351</v>
      </c>
      <c r="C40" s="192" t="n">
        <v>45260</v>
      </c>
      <c r="D40" s="192" t="n">
        <v>45301</v>
      </c>
      <c r="E40" s="188" t="n">
        <v>0</v>
      </c>
      <c r="F40" s="188" t="n">
        <v>0</v>
      </c>
      <c r="G40" s="192" t="n">
        <v>45260</v>
      </c>
      <c r="H40" s="192" t="n">
        <v>45301</v>
      </c>
      <c r="I40" s="188" t="n">
        <v>100</v>
      </c>
      <c r="J40" s="188" t="n">
        <v>0</v>
      </c>
      <c r="K40" s="188" t="n">
        <v>0</v>
      </c>
      <c r="L40" s="188" t="n">
        <v>0</v>
      </c>
    </row>
    <row r="41" customFormat="false" ht="63" hidden="false" customHeight="true" outlineLevel="0" collapsed="false">
      <c r="A41" s="186" t="s">
        <v>352</v>
      </c>
      <c r="B41" s="187" t="s">
        <v>353</v>
      </c>
      <c r="C41" s="188" t="n">
        <v>0</v>
      </c>
      <c r="D41" s="188" t="n">
        <v>0</v>
      </c>
      <c r="E41" s="188" t="n">
        <v>0</v>
      </c>
      <c r="F41" s="188" t="n">
        <v>0</v>
      </c>
      <c r="G41" s="188" t="n">
        <v>0</v>
      </c>
      <c r="H41" s="188" t="n">
        <v>0</v>
      </c>
      <c r="I41" s="188" t="n">
        <v>0</v>
      </c>
      <c r="J41" s="188" t="n">
        <v>0</v>
      </c>
      <c r="K41" s="188" t="n">
        <v>0</v>
      </c>
      <c r="L41" s="188" t="n">
        <v>0</v>
      </c>
    </row>
    <row r="42" customFormat="false" ht="58.5" hidden="false" customHeight="true" outlineLevel="0" collapsed="false">
      <c r="A42" s="186" t="n">
        <v>3</v>
      </c>
      <c r="B42" s="191" t="s">
        <v>354</v>
      </c>
      <c r="C42" s="188" t="n">
        <v>0</v>
      </c>
      <c r="D42" s="188" t="n">
        <v>0</v>
      </c>
      <c r="E42" s="188" t="n">
        <v>0</v>
      </c>
      <c r="F42" s="188" t="n">
        <v>0</v>
      </c>
      <c r="G42" s="188" t="n">
        <v>0</v>
      </c>
      <c r="H42" s="188" t="n">
        <v>0</v>
      </c>
      <c r="I42" s="188" t="n">
        <v>0</v>
      </c>
      <c r="J42" s="188" t="n">
        <v>0</v>
      </c>
      <c r="K42" s="188" t="n">
        <v>0</v>
      </c>
      <c r="L42" s="188" t="n">
        <v>0</v>
      </c>
    </row>
    <row r="43" customFormat="false" ht="34.5" hidden="false" customHeight="true" outlineLevel="0" collapsed="false">
      <c r="A43" s="186" t="s">
        <v>355</v>
      </c>
      <c r="B43" s="191" t="s">
        <v>356</v>
      </c>
      <c r="C43" s="192" t="n">
        <f aca="false">D40</f>
        <v>45301</v>
      </c>
      <c r="D43" s="192" t="n">
        <v>45483</v>
      </c>
      <c r="E43" s="188" t="n">
        <v>0</v>
      </c>
      <c r="F43" s="188" t="n">
        <v>0</v>
      </c>
      <c r="G43" s="192" t="n">
        <v>45313</v>
      </c>
      <c r="H43" s="192" t="n">
        <v>45531</v>
      </c>
      <c r="I43" s="188" t="n">
        <v>100</v>
      </c>
      <c r="J43" s="188" t="n">
        <v>0</v>
      </c>
      <c r="K43" s="188" t="n">
        <v>0</v>
      </c>
      <c r="L43" s="188" t="n">
        <v>0</v>
      </c>
    </row>
    <row r="44" customFormat="false" ht="24.75" hidden="false" customHeight="true" outlineLevel="0" collapsed="false">
      <c r="A44" s="186" t="s">
        <v>357</v>
      </c>
      <c r="B44" s="191" t="s">
        <v>358</v>
      </c>
      <c r="C44" s="188" t="n">
        <v>0</v>
      </c>
      <c r="D44" s="188" t="n">
        <v>0</v>
      </c>
      <c r="E44" s="188" t="n">
        <v>0</v>
      </c>
      <c r="F44" s="188" t="n">
        <v>0</v>
      </c>
      <c r="G44" s="188" t="n">
        <v>0</v>
      </c>
      <c r="H44" s="188" t="n">
        <v>0</v>
      </c>
      <c r="I44" s="188" t="n">
        <v>0</v>
      </c>
      <c r="J44" s="188" t="n">
        <v>0</v>
      </c>
      <c r="K44" s="188" t="n">
        <v>0</v>
      </c>
      <c r="L44" s="188" t="n">
        <v>0</v>
      </c>
    </row>
    <row r="45" customFormat="false" ht="90.75" hidden="false" customHeight="true" outlineLevel="0" collapsed="false">
      <c r="A45" s="186" t="s">
        <v>359</v>
      </c>
      <c r="B45" s="191" t="s">
        <v>360</v>
      </c>
      <c r="C45" s="188" t="n">
        <v>0</v>
      </c>
      <c r="D45" s="188" t="n">
        <v>0</v>
      </c>
      <c r="E45" s="188" t="n">
        <v>0</v>
      </c>
      <c r="F45" s="188" t="n">
        <v>0</v>
      </c>
      <c r="G45" s="188" t="n">
        <v>0</v>
      </c>
      <c r="H45" s="188" t="n">
        <v>0</v>
      </c>
      <c r="I45" s="188" t="n">
        <v>0</v>
      </c>
      <c r="J45" s="188" t="n">
        <v>0</v>
      </c>
      <c r="K45" s="188" t="n">
        <v>0</v>
      </c>
      <c r="L45" s="188" t="n">
        <v>0</v>
      </c>
    </row>
    <row r="46" customFormat="false" ht="167.25" hidden="false" customHeight="true" outlineLevel="0" collapsed="false">
      <c r="A46" s="186" t="s">
        <v>361</v>
      </c>
      <c r="B46" s="191" t="s">
        <v>362</v>
      </c>
      <c r="C46" s="188" t="n">
        <v>0</v>
      </c>
      <c r="D46" s="188" t="n">
        <v>0</v>
      </c>
      <c r="E46" s="188" t="n">
        <v>0</v>
      </c>
      <c r="F46" s="188" t="n">
        <v>0</v>
      </c>
      <c r="G46" s="188" t="n">
        <v>0</v>
      </c>
      <c r="H46" s="188" t="n">
        <v>0</v>
      </c>
      <c r="I46" s="188" t="n">
        <v>0</v>
      </c>
      <c r="J46" s="188" t="n">
        <v>0</v>
      </c>
      <c r="K46" s="188" t="n">
        <v>0</v>
      </c>
      <c r="L46" s="188" t="n">
        <v>0</v>
      </c>
    </row>
    <row r="47" customFormat="false" ht="30.75" hidden="false" customHeight="true" outlineLevel="0" collapsed="false">
      <c r="A47" s="186" t="s">
        <v>363</v>
      </c>
      <c r="B47" s="191" t="s">
        <v>364</v>
      </c>
      <c r="C47" s="188" t="n">
        <v>0</v>
      </c>
      <c r="D47" s="188" t="n">
        <v>0</v>
      </c>
      <c r="E47" s="188" t="n">
        <v>0</v>
      </c>
      <c r="F47" s="188" t="n">
        <v>0</v>
      </c>
      <c r="G47" s="188" t="n">
        <v>0</v>
      </c>
      <c r="H47" s="188" t="n">
        <v>0</v>
      </c>
      <c r="I47" s="188" t="n">
        <v>0</v>
      </c>
      <c r="J47" s="188" t="n">
        <v>0</v>
      </c>
      <c r="K47" s="188" t="n">
        <v>0</v>
      </c>
      <c r="L47" s="188" t="n">
        <v>0</v>
      </c>
    </row>
    <row r="48" customFormat="false" ht="37.5" hidden="false" customHeight="true" outlineLevel="0" collapsed="false">
      <c r="A48" s="186" t="s">
        <v>365</v>
      </c>
      <c r="B48" s="187" t="s">
        <v>366</v>
      </c>
      <c r="C48" s="188" t="n">
        <v>0</v>
      </c>
      <c r="D48" s="188" t="n">
        <v>0</v>
      </c>
      <c r="E48" s="188" t="n">
        <v>0</v>
      </c>
      <c r="F48" s="188" t="n">
        <v>0</v>
      </c>
      <c r="G48" s="188" t="n">
        <v>0</v>
      </c>
      <c r="H48" s="188" t="n">
        <v>0</v>
      </c>
      <c r="I48" s="188" t="n">
        <v>0</v>
      </c>
      <c r="J48" s="188" t="n">
        <v>0</v>
      </c>
      <c r="K48" s="188" t="n">
        <v>0</v>
      </c>
      <c r="L48" s="188" t="n">
        <v>0</v>
      </c>
    </row>
    <row r="49" customFormat="false" ht="35.25" hidden="false" customHeight="true" outlineLevel="0" collapsed="false">
      <c r="A49" s="186" t="n">
        <v>4</v>
      </c>
      <c r="B49" s="191" t="s">
        <v>367</v>
      </c>
      <c r="C49" s="188" t="n">
        <v>0</v>
      </c>
      <c r="D49" s="188" t="n">
        <v>0</v>
      </c>
      <c r="E49" s="188" t="n">
        <v>0</v>
      </c>
      <c r="F49" s="188" t="n">
        <v>0</v>
      </c>
      <c r="G49" s="188" t="n">
        <v>0</v>
      </c>
      <c r="H49" s="188" t="n">
        <v>0</v>
      </c>
      <c r="I49" s="188" t="n">
        <v>0</v>
      </c>
      <c r="J49" s="188" t="n">
        <v>0</v>
      </c>
      <c r="K49" s="188" t="n">
        <v>0</v>
      </c>
      <c r="L49" s="188" t="n">
        <v>0</v>
      </c>
    </row>
    <row r="50" customFormat="false" ht="86.25" hidden="false" customHeight="true" outlineLevel="0" collapsed="false">
      <c r="A50" s="186" t="s">
        <v>368</v>
      </c>
      <c r="B50" s="191" t="s">
        <v>369</v>
      </c>
      <c r="C50" s="188" t="n">
        <v>0</v>
      </c>
      <c r="D50" s="188" t="n">
        <v>0</v>
      </c>
      <c r="E50" s="188" t="n">
        <v>0</v>
      </c>
      <c r="F50" s="188" t="n">
        <v>0</v>
      </c>
      <c r="G50" s="188" t="n">
        <v>0</v>
      </c>
      <c r="H50" s="188" t="n">
        <v>0</v>
      </c>
      <c r="I50" s="188" t="n">
        <v>0</v>
      </c>
      <c r="J50" s="188" t="n">
        <v>0</v>
      </c>
      <c r="K50" s="188" t="n">
        <v>0</v>
      </c>
      <c r="L50" s="188" t="n">
        <v>0</v>
      </c>
    </row>
    <row r="51" customFormat="false" ht="77.25" hidden="false" customHeight="true" outlineLevel="0" collapsed="false">
      <c r="A51" s="186" t="s">
        <v>370</v>
      </c>
      <c r="B51" s="191" t="s">
        <v>371</v>
      </c>
      <c r="C51" s="188" t="n">
        <v>0</v>
      </c>
      <c r="D51" s="188" t="n">
        <v>0</v>
      </c>
      <c r="E51" s="188" t="n">
        <v>0</v>
      </c>
      <c r="F51" s="188" t="n">
        <v>0</v>
      </c>
      <c r="G51" s="188" t="n">
        <v>0</v>
      </c>
      <c r="H51" s="188" t="n">
        <v>0</v>
      </c>
      <c r="I51" s="188" t="n">
        <v>0</v>
      </c>
      <c r="J51" s="188" t="n">
        <v>0</v>
      </c>
      <c r="K51" s="188" t="n">
        <v>0</v>
      </c>
      <c r="L51" s="188" t="n">
        <v>0</v>
      </c>
    </row>
    <row r="52" customFormat="false" ht="71.25" hidden="false" customHeight="true" outlineLevel="0" collapsed="false">
      <c r="A52" s="186" t="s">
        <v>372</v>
      </c>
      <c r="B52" s="191" t="s">
        <v>373</v>
      </c>
      <c r="C52" s="188" t="n">
        <v>0</v>
      </c>
      <c r="D52" s="188" t="n">
        <v>0</v>
      </c>
      <c r="E52" s="188" t="n">
        <v>0</v>
      </c>
      <c r="F52" s="188" t="n">
        <v>0</v>
      </c>
      <c r="G52" s="188" t="n">
        <v>0</v>
      </c>
      <c r="H52" s="188" t="n">
        <v>0</v>
      </c>
      <c r="I52" s="188" t="n">
        <v>0</v>
      </c>
      <c r="J52" s="188" t="n">
        <v>0</v>
      </c>
      <c r="K52" s="188" t="n">
        <v>0</v>
      </c>
      <c r="L52" s="188" t="n">
        <v>0</v>
      </c>
    </row>
    <row r="53" customFormat="false" ht="48" hidden="false" customHeight="true" outlineLevel="0" collapsed="false">
      <c r="A53" s="186" t="s">
        <v>374</v>
      </c>
      <c r="B53" s="193" t="s">
        <v>375</v>
      </c>
      <c r="C53" s="192" t="n">
        <f aca="false">D43</f>
        <v>45483</v>
      </c>
      <c r="D53" s="192" t="n">
        <f aca="false">C53+10</f>
        <v>45493</v>
      </c>
      <c r="E53" s="188" t="n">
        <v>0</v>
      </c>
      <c r="F53" s="188" t="n">
        <v>0</v>
      </c>
      <c r="G53" s="192" t="n">
        <v>45531</v>
      </c>
      <c r="H53" s="188" t="n">
        <v>0</v>
      </c>
      <c r="I53" s="188" t="n">
        <v>100</v>
      </c>
      <c r="J53" s="188" t="n">
        <v>0</v>
      </c>
      <c r="K53" s="188" t="n">
        <v>0</v>
      </c>
      <c r="L53" s="188" t="n">
        <v>0</v>
      </c>
    </row>
    <row r="54" customFormat="false" ht="46.5" hidden="false" customHeight="true" outlineLevel="0" collapsed="false">
      <c r="A54" s="186" t="s">
        <v>376</v>
      </c>
      <c r="B54" s="191" t="s">
        <v>377</v>
      </c>
      <c r="C54" s="188" t="n">
        <v>0</v>
      </c>
      <c r="D54" s="188" t="n">
        <v>0</v>
      </c>
      <c r="E54" s="188" t="n">
        <v>0</v>
      </c>
      <c r="F54" s="188" t="n">
        <v>0</v>
      </c>
      <c r="G54" s="188" t="n">
        <v>0</v>
      </c>
      <c r="H54" s="188" t="n">
        <v>0</v>
      </c>
      <c r="I54" s="188" t="n">
        <v>0</v>
      </c>
      <c r="J54" s="188" t="n">
        <v>0</v>
      </c>
      <c r="K54" s="188" t="n">
        <v>0</v>
      </c>
      <c r="L54" s="188"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2025-02-10T13:52:40Z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