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<sst xmlns="http://schemas.openxmlformats.org/spreadsheetml/2006/main" count="987" uniqueCount="588">
  <si>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</si>
  <si>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</si>
  <si>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</si>
  <si>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</si>
  <si>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</si>
  <si>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</si>
  <si>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</si>
  <si>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L_525-РЗА-6</t>
  </si>
  <si>
    <t xml:space="preserve">         (идентификатор инвестиционного проекта)</t>
  </si>
  <si>
    <t xml:space="preserve">Установка комплекта дуговой защиты присоединений 6 кВ на сооружение "ПС 35 кВ "Эссо" ЗРУ 6 кВ" в количестве 12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</si>
  <si>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</si>
  <si>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</si>
  <si>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</si>
  <si>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</si>
  <si>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</si>
  <si>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</si>
  <si>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</si>
  <si>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</si>
  <si>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</si>
  <si>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</si>
  <si>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</si>
  <si>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</si>
  <si>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</si>
  <si>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</si>
  <si>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</si>
  <si>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</si>
  <si>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</si>
  <si>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</si>
  <si>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</si>
  <si>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Эссовское сельское поселение, Быстринский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</si>
  <si>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</si>
  <si>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</si>
  <si>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</si>
  <si>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</si>
  <si>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</si>
  <si>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</si>
  <si>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</si>
  <si>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</si>
  <si>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</si>
  <si>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</si>
  <si>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</si>
  <si>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</si>
  <si>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</si>
  <si>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</si>
  <si>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</si>
  <si>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</si>
  <si>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</si>
  <si>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</si>
  <si>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</si>
  <si>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</si>
  <si>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</si>
  <si>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</si>
  <si>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</si>
  <si>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</si>
  <si>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</si>
  <si>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</si>
  <si>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</si>
  <si>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1,24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</si>
  <si>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</si>
  <si>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</si>
  <si>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</si>
  <si>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</si>
  <si>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</si>
  <si>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</si>
  <si>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</si>
  <si>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</si>
  <si>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</si>
  <si>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</si>
  <si>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</si>
  <si>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</si>
  <si>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</si>
  <si>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</si>
  <si>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</si>
  <si>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</si>
  <si>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</si>
  <si>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</si>
  <si>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</si>
  <si>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</si>
  <si>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</si>
  <si>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</si>
  <si>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</si>
  <si>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</si>
  <si>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</si>
  <si>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</si>
  <si>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</si>
  <si>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</si>
  <si>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</si>
  <si>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</si>
  <si>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</si>
  <si>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</si>
  <si>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</si>
  <si>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</si>
  <si>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</si>
  <si>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</si>
  <si>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</si>
  <si>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</si>
  <si>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</si>
  <si>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</si>
  <si>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</si>
  <si>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</si>
  <si>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</si>
  <si>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</si>
  <si>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</si>
  <si>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</si>
  <si>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</si>
  <si>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</si>
  <si>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</si>
  <si>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</si>
  <si>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</si>
  <si>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</si>
  <si>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</si>
  <si>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</si>
  <si>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</si>
  <si>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</si>
  <si>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</si>
  <si>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</si>
  <si>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</si>
  <si>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</si>
  <si>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</si>
  <si>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</si>
  <si>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</si>
  <si>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</si>
  <si>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</si>
  <si>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</si>
  <si>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</si>
  <si>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</si>
  <si>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</si>
  <si>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</si>
  <si>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</si>
  <si>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</si>
  <si>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</si>
  <si>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</si>
  <si>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</si>
  <si>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</si>
  <si>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</si>
  <si>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</si>
  <si>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</si>
  <si>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</si>
  <si>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</si>
  <si>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</si>
  <si>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</si>
  <si>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</si>
  <si>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</si>
  <si>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</si>
  <si>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</si>
  <si>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</si>
  <si>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</si>
  <si>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</si>
  <si>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</si>
  <si>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"ПС 35 кВ "Эссо" ЗРУ 6 Кв» 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</si>
  <si>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</si>
  <si>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</si>
  <si>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</si>
  <si>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</si>
  <si>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</si>
  <si>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</si>
  <si>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</si>
  <si>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</si>
  <si>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</si>
  <si>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</si>
  <si>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</si>
  <si>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</si>
  <si>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</si>
  <si>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</si>
  <si>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</si>
  <si>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</si>
  <si>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</si>
  <si>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</si>
  <si>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</si>
  <si>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</si>
  <si>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</si>
  <si>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</si>
  <si>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</si>
  <si>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</si>
  <si>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</si>
  <si>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</si>
  <si>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</si>
  <si>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</si>
  <si>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</si>
  <si>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</si>
  <si>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</si>
  <si>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</si>
  <si>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</si>
  <si>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</si>
  <si>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</si>
  <si>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</si>
  <si>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</si>
  <si>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</si>
  <si>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</si>
  <si>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</si>
  <si>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</si>
  <si>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</si>
  <si>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</si>
  <si>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</si>
  <si>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</si>
  <si>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</si>
  <si>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</si>
  <si>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</si>
  <si>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</si>
  <si>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</si>
  <si>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</si>
  <si>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</si>
  <si>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</si>
  <si>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</si>
  <si>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</si>
  <si>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</si>
  <si>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</si>
  <si>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</si>
  <si>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</si>
  <si>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</si>
  <si>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</si>
  <si>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</si>
  <si>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</si>
  <si>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</si>
  <si>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</si>
  <si>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</si>
  <si>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</si>
  <si>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</si>
  <si>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</si>
  <si>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</si>
  <si>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</si>
  <si>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</si>
  <si>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</si>
  <si>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</si>
  <si>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</si>
  <si>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</si>
  <si>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</si>
  <si>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</si>
  <si>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</si>
  <si>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</si>
  <si>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</si>
  <si>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</si>
  <si>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</si>
  <si>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</si>
  <si>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</si>
  <si>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</si>
  <si>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</si>
  <si>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</si>
  <si>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</si>
  <si>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</si>
  <si>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</si>
  <si>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</si>
  <si>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</si>
  <si>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</si>
  <si>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</si>
  <si>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</si>
  <si>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</si>
  <si>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</si>
  <si>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</si>
  <si>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</si>
  <si>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</si>
  <si>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</si>
  <si>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</si>
  <si>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</si>
  <si>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</si>
  <si>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</si>
  <si>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</si>
  <si>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</si>
  <si>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</si>
  <si>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</si>
  <si>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</si>
  <si>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</si>
  <si>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</si>
  <si>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</si>
  <si>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</si>
  <si>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</si>
  <si>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</si>
  <si>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</si>
  <si>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</si>
  <si>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</si>
  <si>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</si>
  <si>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</si>
  <si>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</si>
  <si>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</si>
  <si>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</si>
  <si>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</si>
  <si>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</si>
  <si>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</si>
  <si>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</si>
  <si>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</si>
  <si>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</si>
  <si>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</si>
  <si>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</si>
  <si>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</si>
  <si>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</si>
  <si>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</si>
  <si>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</si>
  <si>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</si>
  <si>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</si>
  <si>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</si>
  <si>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</si>
  <si>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</si>
  <si>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</si>
  <si>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</si>
  <si>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</si>
  <si>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</si>
  <si>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</si>
  <si>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</si>
  <si>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</si>
  <si>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</si>
  <si>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</si>
  <si>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</si>
  <si>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</si>
  <si>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</si>
  <si>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</si>
  <si>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</si>
  <si>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</si>
  <si>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</si>
  <si>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</si>
  <si>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</si>
  <si>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</si>
  <si>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</si>
  <si>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</si>
  <si>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</si>
  <si>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</si>
  <si>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</si>
  <si>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</si>
  <si>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</si>
  <si>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</si>
  <si>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</si>
  <si>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</si>
  <si>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</si>
  <si>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</si>
  <si>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</si>
  <si>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</si>
  <si>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</si>
  <si>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</si>
  <si>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</si>
  <si>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</si>
  <si>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</si>
  <si>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</si>
  <si>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</si>
  <si>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</si>
  <si>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</si>
  <si>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</si>
  <si>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</si>
  <si>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</si>
  <si>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</si>
  <si>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</si>
  <si>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</si>
  <si>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</si>
  <si>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</si>
  <si>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</si>
  <si>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</si>
  <si>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</si>
  <si>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</si>
  <si>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</si>
  <si>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</si>
  <si>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</si>
  <si>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</si>
  <si>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</si>
  <si>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</si>
  <si>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</si>
  <si>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</si>
  <si>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</si>
  <si>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</si>
  <si>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</si>
  <si>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</si>
  <si>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</si>
  <si>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</si>
  <si>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</si>
  <si>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</si>
  <si>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</si>
  <si>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</si>
  <si>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</si>
  <si>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</si>
  <si>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</si>
  <si>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</si>
  <si>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</si>
  <si>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</si>
  <si>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</si>
  <si>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</si>
  <si>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</si>
  <si>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</si>
  <si>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</si>
  <si>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</si>
  <si>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</si>
  <si>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</si>
  <si>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</si>
  <si>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</si>
  <si>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</si>
  <si>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</si>
  <si>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</si>
  <si>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</si>
  <si>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</si>
  <si>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</si>
  <si>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</si>
  <si>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</si>
  <si>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</si>
  <si>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</si>
  <si>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</si>
  <si>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</si>
  <si>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</si>
  <si>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</si>
  <si>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</si>
  <si>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</si>
  <si>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</si>
  <si>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</si>
  <si>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</si>
  <si>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</si>
  <si>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</si>
  <si>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</si>
  <si>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</si>
  <si>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</si>
  <si>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</si>
  <si>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</si>
  <si>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</si>
  <si>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</si>
  <si>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</si>
  <si>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</si>
  <si>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</si>
  <si>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</si>
  <si>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</si>
  <si>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</si>
  <si>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</si>
  <si>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</si>
  <si>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</si>
  <si>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</si>
  <si>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</si>
  <si>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</si>
  <si>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</si>
  <si>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</si>
  <si>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</si>
  <si>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</si>
  <si>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</si>
  <si>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</si>
  <si>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</si>
  <si>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</si>
  <si>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</si>
  <si>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</si>
  <si>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</si>
  <si>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</si>
  <si>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</si>
  <si>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</si>
  <si>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</si>
  <si>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</si>
  <si>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</si>
  <si>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</si>
  <si>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</si>
  <si>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</si>
  <si>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</si>
  <si>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</si>
  <si>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</si>
  <si>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</si>
  <si>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</si>
  <si>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</si>
  <si>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</si>
  <si>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</si>
  <si>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</si>
  <si>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</si>
  <si>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</si>
  <si>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</si>
  <si>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</si>
  <si>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</si>
  <si>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</si>
  <si>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</si>
  <si>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</si>
  <si>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</si>
  <si>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</si>
  <si>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</si>
  <si>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</si>
  <si>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</si>
  <si>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</si>
  <si>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</si>
  <si>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</si>
  <si>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</si>
  <si>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</si>
  <si>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</si>
  <si>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</si>
  <si>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</si>
  <si>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</si>
  <si>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</si>
  <si>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</si>
  <si>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</si>
  <si>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</si>
  <si>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</si>
  <si>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</si>
  <si>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</si>
  <si>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</si>
  <si>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</si>
  <si>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</si>
  <si>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</si>
  <si>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</si>
  <si>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</si>
  <si>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</si>
  <si>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</si>
  <si>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</si>
  <si>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</si>
  <si>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</si>
  <si>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</si>
  <si>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</si>
  <si>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</si>
  <si>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</si>
  <si>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</si>
  <si>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</si>
  <si>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</si>
  <si>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</si>
  <si>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</si>
  <si>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</si>
  <si>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</si>
  <si>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</si>
  <si>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</si>
  <si>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</si>
  <si>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</si>
  <si>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</si>
  <si>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</si>
  <si>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</si>
  <si>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</si>
  <si>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</si>
  <si>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</si>
  <si>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</si>
  <si>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</si>
  <si>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</si>
  <si>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</si>
  <si>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</si>
  <si>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</si>
  <si>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</si>
  <si>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</si>
  <si>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</si>
  <si>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</si>
  <si>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Комплекты дуговой защиты</t>
  </si>
  <si>
    <t xml:space="preserve">ЮЭСК</t>
  </si>
  <si>
    <t xml:space="preserve">Результат мониторинга цен</t>
  </si>
  <si>
    <t xml:space="preserve">Аукцион в электронной форме ЭТП</t>
  </si>
  <si>
    <t xml:space="preserve">ЮНИТЕЛ ИНЖИНИРИНГ (ООО)</t>
  </si>
  <si>
    <t xml:space="preserve">32211785076  </t>
  </si>
  <si>
    <t xml:space="preserve">https://www.roseltorg.ru/</t>
  </si>
  <si>
    <t xml:space="preserve">01.03.2023</t>
  </si>
  <si>
    <t xml:space="preserve">19.12.2022</t>
  </si>
  <si>
    <t xml:space="preserve">19.02.2023</t>
  </si>
  <si>
    <t xml:space="preserve">Закупка на ряд преоктов. Стоимость по проекту 0,83 млн. руб. с НДС.</t>
  </si>
  <si>
    <t xml:space="preserve">Чебоксарский электроаппаратный завод (АО)</t>
  </si>
  <si>
    <t xml:space="preserve">ЗАВОД ЭЛЕКТРОТЕХНИЧЕСКОГО ОБОРУДОВАНИЯ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</si>
  <si>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</si>
  <si>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</si>
  <si>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</si>
  <si>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</si>
  <si>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</si>
  <si>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</si>
  <si>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</si>
  <si>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</si>
  <si>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</si>
  <si>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</si>
  <si>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</si>
  <si>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</si>
  <si>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</si>
  <si>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</si>
  <si>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</si>
  <si>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</si>
  <si>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</si>
  <si>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</si>
  <si>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</si>
  <si>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</si>
  <si>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</si>
  <si>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№08-16/3-1385 от 19.12.2022 </t>
  </si>
  <si>
    <t xml:space="preserve">ООО Юнител Инжиниринг </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</si>
  <si>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</si>
  <si>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</si>
  <si>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</si>
  <si>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</si>
  <si>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</si>
  <si>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</si>
  <si>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</si>
  <si>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</si>
  <si>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</si>
  <si>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</si>
  <si>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</si>
  <si>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</si>
  <si>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</si>
  <si>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</si>
  <si>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</si>
  <si>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</si>
  <si>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</si>
  <si>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</si>
  <si>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</si>
  <si>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</si>
  <si>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</si>
  <si>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</si>
  <si>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</si>
  <si>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</si>
  <si>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</si>
  <si>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Оборудование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</si>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</sst>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8">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71" fontId="18" fillId="0" borderId="10" xfId="63" applyFont="true" applyBorder="true" applyAlignment="true" applyProtection="false">
      <alignment horizontal="center" vertical="center" textRotation="0" wrapText="true" indent="0" shrinkToFit="false"/>
      <protection locked="true" hidden="false"/>
    </xf>
    <xf numFmtId="166" fontId="18" fillId="0" borderId="10" xfId="63" applyFont="true" applyBorder="true" applyAlignment="true" applyProtection="false">
      <alignment horizontal="center" vertical="center" textRotation="0" wrapText="true" indent="0" shrinkToFit="false"/>
      <protection locked="true" hidden="false"/>
    </xf>
    <xf numFmtId="171" fontId="18" fillId="0" borderId="14" xfId="63" applyFont="true" applyBorder="true" applyAlignment="true" applyProtection="false">
      <alignment horizontal="general" vertical="center" textRotation="0" wrapText="true" indent="0" shrinkToFit="false"/>
      <protection locked="true" hidden="false"/>
    </xf>
    <xf numFmtId="164" fontId="18" fillId="0" borderId="0" xfId="63" applyFont="true" applyBorder="false" applyAlignment="true" applyProtection="false">
      <alignment horizontal="left" vertical="center" textRotation="0" wrapText="tru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2"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3"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5" fontId="37" fillId="0" borderId="10" xfId="76" applyFont="true" applyBorder="true" applyAlignment="true" applyProtection="false">
      <alignment horizontal="center" vertical="center" textRotation="0" wrapText="false" indent="0" shrinkToFit="false"/>
      <protection locked="true" hidden="false"/>
    </xf>
    <xf numFmtId="166" fontId="37" fillId="0" borderId="10" xfId="76" applyFont="true" applyBorder="true" applyAlignment="true" applyProtection="false">
      <alignment horizontal="center" vertical="center" textRotation="0" wrapText="false" indent="0" shrinkToFit="false"/>
      <protection locked="true" hidden="false"/>
    </xf>
    <xf numFmtId="172" fontId="37" fillId="0" borderId="10" xfId="76" applyFont="true" applyBorder="true" applyAlignment="true" applyProtection="false">
      <alignment horizontal="center" vertical="center" textRotation="0" wrapText="false" indent="0" shrinkToFit="false"/>
      <protection locked="true" hidden="false"/>
    </xf>
    <xf numFmtId="166" fontId="37" fillId="0" borderId="10"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69"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70" fillId="0" borderId="0" xfId="65" applyFont="true" applyBorder="false" applyAlignment="true" applyProtection="false">
      <alignment horizontal="right" vertical="top" textRotation="0" wrapText="true" indent="0" shrinkToFit="false"/>
      <protection locked="true" hidden="false"/>
    </xf>
    <xf numFmtId="164" fontId="71" fillId="0" borderId="0" xfId="65" applyFont="true" applyBorder="true" applyAlignment="true" applyProtection="false">
      <alignment horizontal="center" vertical="bottom" textRotation="0" wrapText="true" indent="0" shrinkToFit="false"/>
      <protection locked="true" hidden="false"/>
    </xf>
    <xf numFmtId="164" fontId="69" fillId="0" borderId="0" xfId="65" applyFont="true" applyBorder="false" applyAlignment="true" applyProtection="false">
      <alignment horizontal="right" vertical="bottom" textRotation="0" wrapText="false" indent="0" shrinkToFit="false"/>
      <protection locked="true" hidden="false"/>
    </xf>
    <xf numFmtId="164" fontId="71" fillId="0" borderId="26" xfId="65" applyFont="true" applyBorder="true" applyAlignment="true" applyProtection="false">
      <alignment horizontal="justify" vertical="bottom" textRotation="0" wrapText="false" indent="0" shrinkToFit="false"/>
      <protection locked="true" hidden="false"/>
    </xf>
    <xf numFmtId="166" fontId="69" fillId="0" borderId="26" xfId="65" applyFont="true" applyBorder="true" applyAlignment="true" applyProtection="false">
      <alignment horizontal="center" vertical="center" textRotation="0" wrapText="true" indent="0" shrinkToFit="false"/>
      <protection locked="true" hidden="false"/>
    </xf>
    <xf numFmtId="164" fontId="71" fillId="0" borderId="26" xfId="65" applyFont="true" applyBorder="true" applyAlignment="true" applyProtection="false">
      <alignment horizontal="general" vertical="top" textRotation="0" wrapText="true" indent="0" shrinkToFit="false"/>
      <protection locked="true" hidden="false"/>
    </xf>
    <xf numFmtId="171" fontId="69" fillId="0" borderId="26" xfId="65" applyFont="true" applyBorder="true" applyAlignment="true" applyProtection="false">
      <alignment horizontal="center" vertical="center" textRotation="0" wrapText="true" indent="0" shrinkToFit="false"/>
      <protection locked="true" hidden="false"/>
    </xf>
    <xf numFmtId="164" fontId="71" fillId="0" borderId="27" xfId="65" applyFont="true" applyBorder="true" applyAlignment="true" applyProtection="false">
      <alignment horizontal="general" vertical="top" textRotation="0" wrapText="true" indent="0" shrinkToFit="false"/>
      <protection locked="true" hidden="false"/>
    </xf>
    <xf numFmtId="164" fontId="71" fillId="0" borderId="27" xfId="65" applyFont="true" applyBorder="true" applyAlignment="true" applyProtection="false">
      <alignment horizontal="justify" vertical="top" textRotation="0" wrapText="true" indent="0" shrinkToFit="false"/>
      <protection locked="true" hidden="false"/>
    </xf>
    <xf numFmtId="166" fontId="69" fillId="0" borderId="26" xfId="65" applyFont="true" applyBorder="true" applyAlignment="true" applyProtection="false">
      <alignment horizontal="center" vertical="center" textRotation="0" wrapText="false" indent="0" shrinkToFit="false"/>
      <protection locked="true" hidden="false"/>
    </xf>
    <xf numFmtId="164" fontId="69" fillId="0" borderId="26" xfId="65" applyFont="true" applyBorder="true" applyAlignment="true" applyProtection="false">
      <alignment horizontal="justify" vertical="top" textRotation="0" wrapText="true" indent="0" shrinkToFit="false"/>
      <protection locked="true" hidden="false"/>
    </xf>
    <xf numFmtId="164" fontId="71" fillId="0" borderId="26" xfId="65"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5" applyFont="true" applyBorder="true" applyAlignment="true" applyProtection="false">
      <alignment horizontal="general" vertical="top" textRotation="0" wrapText="true" indent="0" shrinkToFit="false"/>
      <protection locked="true" hidden="false"/>
    </xf>
    <xf numFmtId="164" fontId="69"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9" fillId="0" borderId="29" xfId="65" applyFont="true" applyBorder="true" applyAlignment="true" applyProtection="false">
      <alignment horizontal="general" vertical="top" textRotation="0" wrapText="true" indent="0" shrinkToFit="false"/>
      <protection locked="true" hidden="false"/>
    </xf>
    <xf numFmtId="164" fontId="69" fillId="0" borderId="27" xfId="65" applyFont="true" applyBorder="true" applyAlignment="true" applyProtection="false">
      <alignment horizontal="general" vertical="top" textRotation="0" wrapText="true" indent="0" shrinkToFit="false"/>
      <protection locked="true" hidden="false"/>
    </xf>
    <xf numFmtId="164" fontId="71" fillId="0" borderId="28" xfId="65" applyFont="true" applyBorder="true" applyAlignment="true" applyProtection="false">
      <alignment horizontal="left" vertical="center" textRotation="0" wrapText="true" indent="0" shrinkToFit="false"/>
      <protection locked="true" hidden="false"/>
    </xf>
    <xf numFmtId="164" fontId="71" fillId="0" borderId="28" xfId="65" applyFont="true" applyBorder="true" applyAlignment="true" applyProtection="false">
      <alignment horizontal="center" vertical="center" textRotation="0" wrapText="true" indent="0" shrinkToFit="false"/>
      <protection locked="true" hidden="false"/>
    </xf>
    <xf numFmtId="164" fontId="69" fillId="0" borderId="27" xfId="65" applyFont="true" applyBorder="true" applyAlignment="false" applyProtection="false">
      <alignment horizontal="general" vertical="bottom" textRotation="0" wrapText="false" indent="0" shrinkToFit="false"/>
      <protection locked="true" hidden="false"/>
    </xf>
    <xf numFmtId="175" fontId="71" fillId="0" borderId="0" xfId="65" applyFont="true" applyBorder="false" applyAlignment="true" applyProtection="false">
      <alignment horizontal="left" vertical="top" textRotation="0" wrapText="false" indent="0" shrinkToFit="false"/>
      <protection locked="true" hidden="false"/>
    </xf>
    <xf numFmtId="169" fontId="69" fillId="0" borderId="0" xfId="65" applyFont="true" applyBorder="false" applyAlignment="true" applyProtection="false">
      <alignment horizontal="left" vertical="top" textRotation="0" wrapText="true" indent="0" shrinkToFit="false"/>
      <protection locked="true" hidden="false"/>
    </xf>
    <xf numFmtId="169" fontId="69" fillId="0" borderId="0" xfId="65" applyFont="true" applyBorder="true" applyAlignment="true" applyProtection="false">
      <alignment horizontal="left" vertical="top" textRotation="0" wrapText="false" indent="0" shrinkToFit="false"/>
      <protection locked="true" hidden="false"/>
    </xf>
    <xf numFmtId="164" fontId="69"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113">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58106755"/>
        <c:axId val="85222310"/>
      </c:lineChart>
      <c:catAx>
        <c:axId val="5810675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85222310"/>
        <c:crosses val="autoZero"/>
        <c:auto val="1"/>
        <c:lblAlgn val="ctr"/>
        <c:lblOffset val="100"/>
        <c:noMultiLvlLbl val="0"/>
      </c:catAx>
      <c:valAx>
        <c:axId val="8522231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5810675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9" colorId="64" zoomScale="75" zoomScaleNormal="100" zoomScalePageLayoutView="7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7"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0.53003031</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1.03236654</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B43" colorId="64" zoomScale="75" zoomScaleNormal="70" zoomScalePageLayoutView="75" workbookViewId="0">
      <selection pane="topLeft" activeCell="G53" activeCellId="0" sqref="G53"/>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98" width="13.29"/>
    <col collapsed="false" customWidth="true" hidden="false" outlineLevel="0" max="7" min="7" style="176" width="14.86"/>
    <col collapsed="false" customWidth="false" hidden="false" outlineLevel="0" max="16384" min="8" style="198"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L_525-РЗА-6</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комплекта дуговой защиты присоединений 6 кВ на сооружение "ПС 35 кВ "Эссо" ЗРУ 6 кВ" в количестве 12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6"/>
    </row>
    <row r="18" customFormat="false" ht="15.75" hidden="false" customHeight="false" outlineLevel="0" collapsed="false">
      <c r="A18" s="200" t="s">
        <v>379</v>
      </c>
      <c r="B18" s="200"/>
      <c r="C18" s="200"/>
      <c r="D18" s="200"/>
      <c r="E18" s="200"/>
      <c r="F18" s="200"/>
      <c r="G18" s="200"/>
    </row>
    <row r="19" customFormat="false" ht="15.75" hidden="false" customHeight="false" outlineLevel="0" collapsed="false">
      <c r="A19" s="176"/>
      <c r="B19" s="176"/>
      <c r="C19" s="176"/>
      <c r="D19" s="176"/>
      <c r="E19" s="176"/>
      <c r="F19" s="176"/>
    </row>
    <row r="20" customFormat="false" ht="33" hidden="false" customHeight="true" outlineLevel="0" collapsed="false">
      <c r="A20" s="182" t="s">
        <v>380</v>
      </c>
      <c r="B20" s="182" t="s">
        <v>381</v>
      </c>
      <c r="C20" s="182" t="s">
        <v>382</v>
      </c>
      <c r="D20" s="182"/>
      <c r="E20" s="201" t="s">
        <v>383</v>
      </c>
      <c r="F20" s="182" t="s">
        <v>384</v>
      </c>
      <c r="G20" s="182" t="s">
        <v>385</v>
      </c>
      <c r="H20" s="202"/>
      <c r="I20" s="202"/>
      <c r="J20" s="202"/>
    </row>
    <row r="21" customFormat="false" ht="99.75" hidden="false" customHeight="true" outlineLevel="0" collapsed="false">
      <c r="A21" s="182"/>
      <c r="B21" s="182"/>
      <c r="C21" s="182"/>
      <c r="D21" s="182"/>
      <c r="E21" s="201"/>
      <c r="F21" s="182"/>
      <c r="G21" s="182"/>
    </row>
    <row r="22" customFormat="false" ht="89.25" hidden="false" customHeight="true" outlineLevel="0" collapsed="false">
      <c r="A22" s="182"/>
      <c r="B22" s="182"/>
      <c r="C22" s="203" t="s">
        <v>319</v>
      </c>
      <c r="D22" s="203" t="s">
        <v>386</v>
      </c>
      <c r="E22" s="204" t="s">
        <v>387</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5" t="n">
        <v>1</v>
      </c>
      <c r="B24" s="206" t="s">
        <v>388</v>
      </c>
      <c r="C24" s="207" t="n">
        <v>1.194922</v>
      </c>
      <c r="D24" s="207" t="n">
        <f aca="false">SUM(D25:D29)</f>
        <v>1.23883985</v>
      </c>
      <c r="E24" s="207" t="n">
        <f aca="false">SUM(E25:E29)</f>
        <v>0.53003031</v>
      </c>
      <c r="F24" s="207" t="n">
        <v>0.53003031</v>
      </c>
      <c r="G24" s="207" t="n">
        <f aca="false">SUM(G25:G29)</f>
        <v>0.30696116</v>
      </c>
      <c r="H24" s="208"/>
    </row>
    <row r="25" customFormat="false" ht="24" hidden="false" customHeight="true" outlineLevel="0" collapsed="false">
      <c r="A25" s="209" t="s">
        <v>389</v>
      </c>
      <c r="B25" s="210" t="s">
        <v>390</v>
      </c>
      <c r="C25" s="207" t="n">
        <v>0</v>
      </c>
      <c r="D25" s="207" t="n">
        <v>0</v>
      </c>
      <c r="E25" s="207" t="n">
        <v>0</v>
      </c>
      <c r="F25" s="207" t="n">
        <v>0</v>
      </c>
      <c r="G25" s="207" t="n">
        <v>0</v>
      </c>
      <c r="H25" s="208"/>
    </row>
    <row r="26" customFormat="false" ht="15.75" hidden="false" customHeight="false" outlineLevel="0" collapsed="false">
      <c r="A26" s="209" t="s">
        <v>391</v>
      </c>
      <c r="B26" s="210" t="s">
        <v>392</v>
      </c>
      <c r="C26" s="207" t="n">
        <v>0</v>
      </c>
      <c r="D26" s="207" t="n">
        <v>0</v>
      </c>
      <c r="E26" s="207" t="n">
        <v>0</v>
      </c>
      <c r="F26" s="207" t="n">
        <v>0</v>
      </c>
      <c r="G26" s="207" t="n">
        <v>0</v>
      </c>
      <c r="H26" s="208"/>
    </row>
    <row r="27" customFormat="false" ht="29.85" hidden="false" customHeight="false" outlineLevel="0" collapsed="false">
      <c r="A27" s="209" t="s">
        <v>393</v>
      </c>
      <c r="B27" s="210" t="s">
        <v>394</v>
      </c>
      <c r="C27" s="211" t="n">
        <v>1.194922</v>
      </c>
      <c r="D27" s="211" t="n">
        <v>1.23883985</v>
      </c>
      <c r="E27" s="211" t="n">
        <v>0.53003031</v>
      </c>
      <c r="F27" s="211" t="n">
        <v>0.53003031</v>
      </c>
      <c r="G27" s="211" t="n">
        <v>0.30696116</v>
      </c>
      <c r="H27" s="208"/>
    </row>
    <row r="28" customFormat="false" ht="15.75" hidden="false" customHeight="false" outlineLevel="0" collapsed="false">
      <c r="A28" s="209" t="s">
        <v>395</v>
      </c>
      <c r="B28" s="210" t="s">
        <v>396</v>
      </c>
      <c r="C28" s="207" t="n">
        <v>0</v>
      </c>
      <c r="D28" s="207" t="n">
        <v>0</v>
      </c>
      <c r="E28" s="207" t="n">
        <v>0</v>
      </c>
      <c r="F28" s="207" t="n">
        <v>0</v>
      </c>
      <c r="G28" s="207" t="n">
        <v>0</v>
      </c>
    </row>
    <row r="29" customFormat="false" ht="15.75" hidden="false" customHeight="false" outlineLevel="0" collapsed="false">
      <c r="A29" s="209" t="s">
        <v>397</v>
      </c>
      <c r="B29" s="212" t="s">
        <v>398</v>
      </c>
      <c r="C29" s="207" t="n">
        <v>0</v>
      </c>
      <c r="D29" s="207" t="n">
        <v>0</v>
      </c>
      <c r="E29" s="207" t="n">
        <v>0</v>
      </c>
      <c r="F29" s="207" t="n">
        <v>0</v>
      </c>
      <c r="G29" s="207" t="n">
        <v>0</v>
      </c>
    </row>
    <row r="30" customFormat="false" ht="43.75" hidden="false" customHeight="false" outlineLevel="0" collapsed="false">
      <c r="A30" s="205" t="s">
        <v>18</v>
      </c>
      <c r="B30" s="206" t="s">
        <v>399</v>
      </c>
      <c r="C30" s="207" t="n">
        <v>0.99576833</v>
      </c>
      <c r="D30" s="207" t="n">
        <f aca="false">SUM(D31:D34)</f>
        <v>1.03236654</v>
      </c>
      <c r="E30" s="207" t="n">
        <f aca="false">SUM(E31:E34)</f>
        <v>1.03236654</v>
      </c>
      <c r="F30" s="207" t="n">
        <v>1.03236654</v>
      </c>
      <c r="G30" s="207" t="n">
        <f aca="false">SUM(G31:G34)</f>
        <v>0.84647559</v>
      </c>
    </row>
    <row r="31" customFormat="false" ht="15.9" hidden="false" customHeight="false" outlineLevel="0" collapsed="false">
      <c r="A31" s="205" t="s">
        <v>400</v>
      </c>
      <c r="B31" s="210" t="s">
        <v>401</v>
      </c>
      <c r="C31" s="213" t="n">
        <v>0</v>
      </c>
      <c r="D31" s="213" t="n">
        <v>0</v>
      </c>
      <c r="E31" s="213" t="n">
        <v>0</v>
      </c>
      <c r="F31" s="213" t="n">
        <v>0</v>
      </c>
      <c r="G31" s="214" t="n">
        <v>0</v>
      </c>
    </row>
    <row r="32" customFormat="false" ht="15.9" hidden="false" customHeight="false" outlineLevel="0" collapsed="false">
      <c r="A32" s="205" t="s">
        <v>402</v>
      </c>
      <c r="B32" s="210" t="s">
        <v>403</v>
      </c>
      <c r="C32" s="213" t="n">
        <v>0.15421904</v>
      </c>
      <c r="D32" s="213" t="n">
        <v>0.19753452</v>
      </c>
      <c r="E32" s="213" t="n">
        <v>0.19753452</v>
      </c>
      <c r="F32" s="213" t="n">
        <v>0.19753452</v>
      </c>
      <c r="G32" s="214" t="n">
        <v>0.15735513</v>
      </c>
    </row>
    <row r="33" customFormat="false" ht="15.9" hidden="false" customHeight="false" outlineLevel="0" collapsed="false">
      <c r="A33" s="205" t="s">
        <v>404</v>
      </c>
      <c r="B33" s="210" t="s">
        <v>405</v>
      </c>
      <c r="C33" s="213" t="n">
        <v>0.77657881</v>
      </c>
      <c r="D33" s="213" t="n">
        <v>0.59067462</v>
      </c>
      <c r="E33" s="213" t="n">
        <v>0.59067462</v>
      </c>
      <c r="F33" s="213" t="n">
        <v>0.59067462</v>
      </c>
      <c r="G33" s="214" t="n">
        <v>0.68912046</v>
      </c>
    </row>
    <row r="34" customFormat="false" ht="15.9" hidden="false" customHeight="false" outlineLevel="0" collapsed="false">
      <c r="A34" s="205" t="s">
        <v>406</v>
      </c>
      <c r="B34" s="210" t="s">
        <v>407</v>
      </c>
      <c r="C34" s="213" t="n">
        <v>0.0649704800000001</v>
      </c>
      <c r="D34" s="214" t="n">
        <v>0.2441574</v>
      </c>
      <c r="E34" s="213" t="n">
        <v>0.2441574</v>
      </c>
      <c r="F34" s="213" t="n">
        <v>0.2441574</v>
      </c>
      <c r="G34" s="214" t="n">
        <v>0</v>
      </c>
    </row>
    <row r="35" customFormat="false" ht="29.85" hidden="false" customHeight="false" outlineLevel="0" collapsed="false">
      <c r="A35" s="205" t="s">
        <v>21</v>
      </c>
      <c r="B35" s="206" t="s">
        <v>408</v>
      </c>
      <c r="C35" s="207" t="s">
        <v>23</v>
      </c>
      <c r="D35" s="207" t="s">
        <v>23</v>
      </c>
      <c r="E35" s="207" t="s">
        <v>23</v>
      </c>
      <c r="F35" s="207" t="s">
        <v>23</v>
      </c>
      <c r="G35" s="207" t="s">
        <v>23</v>
      </c>
    </row>
    <row r="36" customFormat="false" ht="29.85" hidden="false" customHeight="false" outlineLevel="0" collapsed="false">
      <c r="A36" s="209" t="s">
        <v>409</v>
      </c>
      <c r="B36" s="215" t="s">
        <v>410</v>
      </c>
      <c r="C36" s="207" t="n">
        <v>0</v>
      </c>
      <c r="D36" s="207" t="n">
        <v>0</v>
      </c>
      <c r="E36" s="207" t="n">
        <v>0</v>
      </c>
      <c r="F36" s="207" t="n">
        <v>0</v>
      </c>
      <c r="G36" s="207" t="n">
        <v>0</v>
      </c>
    </row>
    <row r="37" customFormat="false" ht="15.75" hidden="false" customHeight="false" outlineLevel="0" collapsed="false">
      <c r="A37" s="209" t="s">
        <v>411</v>
      </c>
      <c r="B37" s="215" t="s">
        <v>412</v>
      </c>
      <c r="C37" s="207" t="n">
        <v>0</v>
      </c>
      <c r="D37" s="207" t="n">
        <v>0</v>
      </c>
      <c r="E37" s="207" t="n">
        <v>0</v>
      </c>
      <c r="F37" s="207" t="n">
        <v>0</v>
      </c>
      <c r="G37" s="207" t="n">
        <v>0</v>
      </c>
    </row>
    <row r="38" customFormat="false" ht="15.75" hidden="false" customHeight="false" outlineLevel="0" collapsed="false">
      <c r="A38" s="209" t="s">
        <v>413</v>
      </c>
      <c r="B38" s="215" t="s">
        <v>414</v>
      </c>
      <c r="C38" s="207" t="n">
        <v>0</v>
      </c>
      <c r="D38" s="207" t="n">
        <v>0</v>
      </c>
      <c r="E38" s="207" t="n">
        <v>0</v>
      </c>
      <c r="F38" s="207" t="n">
        <v>0</v>
      </c>
      <c r="G38" s="207" t="n">
        <v>0</v>
      </c>
    </row>
    <row r="39" customFormat="false" ht="29.85" hidden="false" customHeight="false" outlineLevel="0" collapsed="false">
      <c r="A39" s="209" t="s">
        <v>415</v>
      </c>
      <c r="B39" s="210" t="s">
        <v>416</v>
      </c>
      <c r="C39" s="207" t="n">
        <v>0</v>
      </c>
      <c r="D39" s="207" t="n">
        <v>0</v>
      </c>
      <c r="E39" s="207" t="n">
        <v>0</v>
      </c>
      <c r="F39" s="207" t="n">
        <v>0</v>
      </c>
      <c r="G39" s="207" t="n">
        <v>0</v>
      </c>
    </row>
    <row r="40" customFormat="false" ht="29.85" hidden="false" customHeight="false" outlineLevel="0" collapsed="false">
      <c r="A40" s="209" t="s">
        <v>417</v>
      </c>
      <c r="B40" s="210" t="s">
        <v>418</v>
      </c>
      <c r="C40" s="207" t="n">
        <v>0</v>
      </c>
      <c r="D40" s="207" t="n">
        <v>0</v>
      </c>
      <c r="E40" s="207" t="n">
        <v>0</v>
      </c>
      <c r="F40" s="207" t="n">
        <v>0</v>
      </c>
      <c r="G40" s="207" t="n">
        <v>0</v>
      </c>
    </row>
    <row r="41" customFormat="false" ht="15.75" hidden="false" customHeight="false" outlineLevel="0" collapsed="false">
      <c r="A41" s="209" t="s">
        <v>419</v>
      </c>
      <c r="B41" s="210" t="s">
        <v>420</v>
      </c>
      <c r="C41" s="207" t="n">
        <v>12</v>
      </c>
      <c r="D41" s="207" t="n">
        <v>12</v>
      </c>
      <c r="E41" s="207" t="n">
        <v>12</v>
      </c>
      <c r="F41" s="207" t="n">
        <v>0</v>
      </c>
      <c r="G41" s="207" t="n">
        <v>14</v>
      </c>
    </row>
    <row r="42" customFormat="false" ht="15.75" hidden="false" customHeight="false" outlineLevel="0" collapsed="false">
      <c r="A42" s="209" t="s">
        <v>421</v>
      </c>
      <c r="B42" s="210" t="s">
        <v>422</v>
      </c>
      <c r="C42" s="207" t="n">
        <v>0</v>
      </c>
      <c r="D42" s="207" t="n">
        <v>0</v>
      </c>
      <c r="E42" s="207" t="n">
        <v>0</v>
      </c>
      <c r="F42" s="207" t="n">
        <v>12</v>
      </c>
      <c r="G42" s="207" t="n">
        <v>0</v>
      </c>
    </row>
    <row r="43" customFormat="false" ht="15.75" hidden="false" customHeight="false" outlineLevel="0" collapsed="false">
      <c r="A43" s="209" t="s">
        <v>423</v>
      </c>
      <c r="B43" s="210" t="s">
        <v>424</v>
      </c>
      <c r="C43" s="207" t="n">
        <v>0</v>
      </c>
      <c r="D43" s="207" t="n">
        <v>0</v>
      </c>
      <c r="E43" s="207" t="n">
        <v>0</v>
      </c>
      <c r="F43" s="207" t="n">
        <v>0</v>
      </c>
      <c r="G43" s="207" t="n">
        <v>0</v>
      </c>
    </row>
    <row r="44" customFormat="false" ht="15.75" hidden="false" customHeight="false" outlineLevel="0" collapsed="false">
      <c r="A44" s="209" t="s">
        <v>425</v>
      </c>
      <c r="B44" s="210" t="s">
        <v>426</v>
      </c>
      <c r="C44" s="207" t="n">
        <v>0</v>
      </c>
      <c r="D44" s="207" t="n">
        <v>0</v>
      </c>
      <c r="E44" s="207" t="n">
        <v>0</v>
      </c>
      <c r="F44" s="207" t="n">
        <v>0</v>
      </c>
      <c r="G44" s="207" t="n">
        <v>0</v>
      </c>
    </row>
    <row r="45" customFormat="false" ht="15.75" hidden="false" customHeight="false" outlineLevel="0" collapsed="false">
      <c r="A45" s="209" t="s">
        <v>427</v>
      </c>
      <c r="B45" s="215" t="s">
        <v>428</v>
      </c>
      <c r="C45" s="207" t="n">
        <v>0</v>
      </c>
      <c r="D45" s="207" t="n">
        <v>0</v>
      </c>
      <c r="E45" s="207" t="n">
        <v>0</v>
      </c>
      <c r="F45" s="207" t="n">
        <v>0</v>
      </c>
      <c r="G45" s="207" t="n">
        <v>0</v>
      </c>
    </row>
    <row r="46" customFormat="false" ht="15.75" hidden="false" customHeight="false" outlineLevel="0" collapsed="false">
      <c r="A46" s="205" t="s">
        <v>24</v>
      </c>
      <c r="B46" s="206" t="s">
        <v>429</v>
      </c>
      <c r="C46" s="207" t="s">
        <v>23</v>
      </c>
      <c r="D46" s="207" t="s">
        <v>23</v>
      </c>
      <c r="E46" s="207" t="s">
        <v>23</v>
      </c>
      <c r="F46" s="207" t="s">
        <v>23</v>
      </c>
      <c r="G46" s="207" t="s">
        <v>23</v>
      </c>
    </row>
    <row r="47" customFormat="false" ht="15.75" hidden="false" customHeight="false" outlineLevel="0" collapsed="false">
      <c r="A47" s="209" t="s">
        <v>430</v>
      </c>
      <c r="B47" s="210" t="s">
        <v>431</v>
      </c>
      <c r="C47" s="207" t="n">
        <v>0</v>
      </c>
      <c r="D47" s="207" t="n">
        <v>0</v>
      </c>
      <c r="E47" s="207" t="n">
        <v>0</v>
      </c>
      <c r="F47" s="207" t="n">
        <v>0</v>
      </c>
      <c r="G47" s="207" t="n">
        <v>0</v>
      </c>
    </row>
    <row r="48" customFormat="false" ht="15.75" hidden="false" customHeight="false" outlineLevel="0" collapsed="false">
      <c r="A48" s="209" t="s">
        <v>432</v>
      </c>
      <c r="B48" s="210" t="s">
        <v>412</v>
      </c>
      <c r="C48" s="207" t="n">
        <v>0</v>
      </c>
      <c r="D48" s="207" t="n">
        <v>0</v>
      </c>
      <c r="E48" s="207" t="n">
        <v>0</v>
      </c>
      <c r="F48" s="207" t="n">
        <v>0</v>
      </c>
      <c r="G48" s="207" t="n">
        <v>0</v>
      </c>
    </row>
    <row r="49" customFormat="false" ht="15.75" hidden="false" customHeight="false" outlineLevel="0" collapsed="false">
      <c r="A49" s="209" t="s">
        <v>433</v>
      </c>
      <c r="B49" s="210" t="s">
        <v>414</v>
      </c>
      <c r="C49" s="207" t="n">
        <v>0</v>
      </c>
      <c r="D49" s="207" t="n">
        <v>0</v>
      </c>
      <c r="E49" s="207" t="n">
        <v>0</v>
      </c>
      <c r="F49" s="207" t="n">
        <v>0</v>
      </c>
      <c r="G49" s="207" t="n">
        <v>0</v>
      </c>
    </row>
    <row r="50" customFormat="false" ht="29.85" hidden="false" customHeight="false" outlineLevel="0" collapsed="false">
      <c r="A50" s="209" t="s">
        <v>434</v>
      </c>
      <c r="B50" s="210" t="s">
        <v>416</v>
      </c>
      <c r="C50" s="207" t="n">
        <v>0</v>
      </c>
      <c r="D50" s="207" t="n">
        <v>0</v>
      </c>
      <c r="E50" s="207" t="n">
        <v>0</v>
      </c>
      <c r="F50" s="207" t="n">
        <v>0</v>
      </c>
      <c r="G50" s="207" t="n">
        <v>0</v>
      </c>
    </row>
    <row r="51" customFormat="false" ht="29.85" hidden="false" customHeight="false" outlineLevel="0" collapsed="false">
      <c r="A51" s="209" t="s">
        <v>435</v>
      </c>
      <c r="B51" s="210" t="s">
        <v>418</v>
      </c>
      <c r="C51" s="207" t="n">
        <v>0</v>
      </c>
      <c r="D51" s="207" t="n">
        <v>0</v>
      </c>
      <c r="E51" s="207" t="n">
        <v>0</v>
      </c>
      <c r="F51" s="207" t="n">
        <v>0</v>
      </c>
      <c r="G51" s="207" t="n">
        <v>0</v>
      </c>
    </row>
    <row r="52" customFormat="false" ht="15.75" hidden="false" customHeight="false" outlineLevel="0" collapsed="false">
      <c r="A52" s="209" t="s">
        <v>436</v>
      </c>
      <c r="B52" s="210" t="s">
        <v>420</v>
      </c>
      <c r="C52" s="207" t="n">
        <v>0</v>
      </c>
      <c r="D52" s="207" t="n">
        <v>0</v>
      </c>
      <c r="E52" s="207" t="n">
        <v>0</v>
      </c>
      <c r="F52" s="207" t="n">
        <v>0</v>
      </c>
      <c r="G52" s="207" t="n">
        <v>0</v>
      </c>
    </row>
    <row r="53" customFormat="false" ht="15.75" hidden="false" customHeight="false" outlineLevel="0" collapsed="false">
      <c r="A53" s="209" t="s">
        <v>437</v>
      </c>
      <c r="B53" s="210" t="s">
        <v>422</v>
      </c>
      <c r="C53" s="207" t="n">
        <v>12</v>
      </c>
      <c r="D53" s="207" t="n">
        <f aca="false">D41</f>
        <v>12</v>
      </c>
      <c r="E53" s="207" t="n">
        <v>14</v>
      </c>
      <c r="F53" s="207" t="n">
        <v>14</v>
      </c>
      <c r="G53" s="207" t="n">
        <v>14</v>
      </c>
    </row>
    <row r="54" customFormat="false" ht="15.75" hidden="false" customHeight="false" outlineLevel="0" collapsed="false">
      <c r="A54" s="209" t="s">
        <v>438</v>
      </c>
      <c r="B54" s="210" t="s">
        <v>424</v>
      </c>
      <c r="C54" s="207" t="n">
        <v>0</v>
      </c>
      <c r="D54" s="207" t="n">
        <v>0</v>
      </c>
      <c r="E54" s="207" t="n">
        <v>0</v>
      </c>
      <c r="F54" s="207" t="n">
        <v>0</v>
      </c>
      <c r="G54" s="207" t="n">
        <v>0</v>
      </c>
    </row>
    <row r="55" customFormat="false" ht="15.75" hidden="false" customHeight="false" outlineLevel="0" collapsed="false">
      <c r="A55" s="209" t="s">
        <v>439</v>
      </c>
      <c r="B55" s="210" t="s">
        <v>426</v>
      </c>
      <c r="C55" s="207" t="n">
        <v>0</v>
      </c>
      <c r="D55" s="207" t="n">
        <v>0</v>
      </c>
      <c r="E55" s="207" t="n">
        <v>0</v>
      </c>
      <c r="F55" s="207" t="n">
        <v>0</v>
      </c>
      <c r="G55" s="207" t="n">
        <v>0</v>
      </c>
    </row>
    <row r="56" customFormat="false" ht="15.75" hidden="false" customHeight="false" outlineLevel="0" collapsed="false">
      <c r="A56" s="209" t="s">
        <v>440</v>
      </c>
      <c r="B56" s="215" t="s">
        <v>428</v>
      </c>
      <c r="C56" s="207" t="n">
        <v>0</v>
      </c>
      <c r="D56" s="207" t="n">
        <v>0</v>
      </c>
      <c r="E56" s="207" t="n">
        <v>0</v>
      </c>
      <c r="F56" s="207" t="n">
        <v>0</v>
      </c>
      <c r="G56" s="207" t="n">
        <v>0</v>
      </c>
    </row>
    <row r="57" customFormat="false" ht="35.25" hidden="false" customHeight="true" outlineLevel="0" collapsed="false">
      <c r="A57" s="205" t="s">
        <v>27</v>
      </c>
      <c r="B57" s="206" t="s">
        <v>441</v>
      </c>
      <c r="C57" s="207" t="s">
        <v>23</v>
      </c>
      <c r="D57" s="207" t="s">
        <v>23</v>
      </c>
      <c r="E57" s="207" t="s">
        <v>23</v>
      </c>
      <c r="F57" s="207" t="s">
        <v>23</v>
      </c>
      <c r="G57" s="207" t="s">
        <v>23</v>
      </c>
    </row>
    <row r="58" customFormat="false" ht="15.75" hidden="false" customHeight="false" outlineLevel="0" collapsed="false">
      <c r="A58" s="209" t="s">
        <v>442</v>
      </c>
      <c r="B58" s="210" t="s">
        <v>443</v>
      </c>
      <c r="C58" s="207" t="n">
        <v>0.99576833</v>
      </c>
      <c r="D58" s="207" t="n">
        <f aca="false">D30</f>
        <v>1.03236654</v>
      </c>
      <c r="E58" s="207" t="n">
        <f aca="false">D58</f>
        <v>1.03236654</v>
      </c>
      <c r="F58" s="207" t="n">
        <v>1.03236654</v>
      </c>
      <c r="G58" s="207" t="n">
        <v>0.84647559</v>
      </c>
    </row>
    <row r="59" customFormat="false" ht="15.75" hidden="false" customHeight="false" outlineLevel="0" collapsed="false">
      <c r="A59" s="209" t="s">
        <v>444</v>
      </c>
      <c r="B59" s="210" t="s">
        <v>445</v>
      </c>
      <c r="C59" s="207" t="n">
        <v>0</v>
      </c>
      <c r="D59" s="207" t="n">
        <v>0</v>
      </c>
      <c r="E59" s="207" t="n">
        <v>0</v>
      </c>
      <c r="F59" s="207" t="n">
        <v>0</v>
      </c>
      <c r="G59" s="207" t="n">
        <v>0</v>
      </c>
    </row>
    <row r="60" customFormat="false" ht="15.75" hidden="false" customHeight="false" outlineLevel="0" collapsed="false">
      <c r="A60" s="209" t="s">
        <v>446</v>
      </c>
      <c r="B60" s="215" t="s">
        <v>447</v>
      </c>
      <c r="C60" s="207" t="n">
        <v>0</v>
      </c>
      <c r="D60" s="207" t="n">
        <v>0</v>
      </c>
      <c r="E60" s="207" t="n">
        <v>0</v>
      </c>
      <c r="F60" s="207" t="n">
        <v>0</v>
      </c>
      <c r="G60" s="207" t="n">
        <v>0</v>
      </c>
    </row>
    <row r="61" customFormat="false" ht="15.75" hidden="false" customHeight="false" outlineLevel="0" collapsed="false">
      <c r="A61" s="209" t="s">
        <v>448</v>
      </c>
      <c r="B61" s="215" t="s">
        <v>449</v>
      </c>
      <c r="C61" s="207" t="n">
        <v>0</v>
      </c>
      <c r="D61" s="207" t="n">
        <v>0</v>
      </c>
      <c r="E61" s="207" t="n">
        <v>0</v>
      </c>
      <c r="F61" s="207" t="n">
        <v>0</v>
      </c>
      <c r="G61" s="207" t="n">
        <v>0</v>
      </c>
    </row>
    <row r="62" customFormat="false" ht="15.75" hidden="false" customHeight="false" outlineLevel="0" collapsed="false">
      <c r="A62" s="209" t="s">
        <v>450</v>
      </c>
      <c r="B62" s="215" t="s">
        <v>451</v>
      </c>
      <c r="C62" s="207" t="n">
        <v>0</v>
      </c>
      <c r="D62" s="207" t="n">
        <v>0</v>
      </c>
      <c r="E62" s="207" t="n">
        <v>0</v>
      </c>
      <c r="F62" s="207" t="n">
        <v>0</v>
      </c>
      <c r="G62" s="207" t="n">
        <v>0</v>
      </c>
    </row>
    <row r="63" customFormat="false" ht="15.75" hidden="false" customHeight="false" outlineLevel="0" collapsed="false">
      <c r="A63" s="209" t="s">
        <v>452</v>
      </c>
      <c r="B63" s="210" t="s">
        <v>453</v>
      </c>
      <c r="C63" s="207" t="n">
        <v>12</v>
      </c>
      <c r="D63" s="207" t="n">
        <f aca="false">D53</f>
        <v>12</v>
      </c>
      <c r="E63" s="207" t="n">
        <v>12</v>
      </c>
      <c r="F63" s="207" t="n">
        <v>14</v>
      </c>
      <c r="G63" s="207" t="n">
        <v>14</v>
      </c>
    </row>
    <row r="64" customFormat="false" ht="15.75" hidden="false" customHeight="false" outlineLevel="0" collapsed="false">
      <c r="A64" s="209" t="s">
        <v>454</v>
      </c>
      <c r="B64" s="210" t="s">
        <v>455</v>
      </c>
      <c r="C64" s="207" t="n">
        <v>0</v>
      </c>
      <c r="D64" s="207" t="n">
        <v>0</v>
      </c>
      <c r="E64" s="207" t="n">
        <v>0</v>
      </c>
      <c r="F64" s="207" t="n">
        <v>0</v>
      </c>
      <c r="G64" s="207" t="n">
        <v>0</v>
      </c>
    </row>
    <row r="65" customFormat="false" ht="15.75" hidden="false" customHeight="false" outlineLevel="0" collapsed="false">
      <c r="A65" s="209" t="s">
        <v>456</v>
      </c>
      <c r="B65" s="210" t="s">
        <v>457</v>
      </c>
      <c r="C65" s="207" t="n">
        <v>0</v>
      </c>
      <c r="D65" s="207" t="n">
        <v>0</v>
      </c>
      <c r="E65" s="207" t="n">
        <v>0</v>
      </c>
      <c r="F65" s="207" t="n">
        <v>0</v>
      </c>
      <c r="G65" s="207" t="n">
        <v>0</v>
      </c>
    </row>
    <row r="66" customFormat="false" ht="15.75" hidden="false" customHeight="false" outlineLevel="0" collapsed="false">
      <c r="A66" s="209" t="s">
        <v>458</v>
      </c>
      <c r="B66" s="215" t="s">
        <v>459</v>
      </c>
      <c r="C66" s="207" t="n">
        <v>0</v>
      </c>
      <c r="D66" s="207" t="n">
        <v>0</v>
      </c>
      <c r="E66" s="207" t="n">
        <v>0</v>
      </c>
      <c r="F66" s="207" t="n">
        <v>0</v>
      </c>
      <c r="G66" s="207" t="n">
        <v>0</v>
      </c>
    </row>
    <row r="67" customFormat="false" ht="36.75" hidden="false" customHeight="true" outlineLevel="0" collapsed="false">
      <c r="A67" s="205" t="s">
        <v>30</v>
      </c>
      <c r="B67" s="216" t="s">
        <v>460</v>
      </c>
      <c r="C67" s="207" t="n">
        <v>0</v>
      </c>
      <c r="D67" s="207" t="n">
        <v>0</v>
      </c>
      <c r="E67" s="207" t="n">
        <v>0</v>
      </c>
      <c r="F67" s="207" t="n">
        <v>0</v>
      </c>
      <c r="G67" s="207" t="n">
        <v>0</v>
      </c>
    </row>
    <row r="68" customFormat="false" ht="15.75" hidden="false" customHeight="false" outlineLevel="0" collapsed="false">
      <c r="A68" s="205" t="s">
        <v>33</v>
      </c>
      <c r="B68" s="206" t="s">
        <v>461</v>
      </c>
      <c r="C68" s="207" t="s">
        <v>23</v>
      </c>
      <c r="D68" s="207" t="s">
        <v>23</v>
      </c>
      <c r="E68" s="207" t="s">
        <v>23</v>
      </c>
      <c r="F68" s="207" t="s">
        <v>23</v>
      </c>
      <c r="G68" s="207" t="s">
        <v>23</v>
      </c>
    </row>
    <row r="69" customFormat="false" ht="15.75" hidden="false" customHeight="false" outlineLevel="0" collapsed="false">
      <c r="A69" s="209" t="s">
        <v>462</v>
      </c>
      <c r="B69" s="217" t="s">
        <v>431</v>
      </c>
      <c r="C69" s="207" t="n">
        <v>0</v>
      </c>
      <c r="D69" s="207" t="n">
        <v>0</v>
      </c>
      <c r="E69" s="207" t="n">
        <v>0</v>
      </c>
      <c r="F69" s="207" t="n">
        <v>0</v>
      </c>
      <c r="G69" s="207" t="n">
        <v>0</v>
      </c>
    </row>
    <row r="70" customFormat="false" ht="15.75" hidden="false" customHeight="false" outlineLevel="0" collapsed="false">
      <c r="A70" s="209" t="s">
        <v>463</v>
      </c>
      <c r="B70" s="217" t="s">
        <v>412</v>
      </c>
      <c r="C70" s="207" t="n">
        <v>0</v>
      </c>
      <c r="D70" s="207" t="n">
        <v>0</v>
      </c>
      <c r="E70" s="207" t="n">
        <v>0</v>
      </c>
      <c r="F70" s="207" t="n">
        <v>0</v>
      </c>
      <c r="G70" s="207" t="n">
        <v>0</v>
      </c>
    </row>
    <row r="71" customFormat="false" ht="15.75" hidden="false" customHeight="false" outlineLevel="0" collapsed="false">
      <c r="A71" s="209" t="s">
        <v>464</v>
      </c>
      <c r="B71" s="217" t="s">
        <v>414</v>
      </c>
      <c r="C71" s="207" t="n">
        <v>0</v>
      </c>
      <c r="D71" s="207" t="n">
        <v>0</v>
      </c>
      <c r="E71" s="207" t="n">
        <v>0</v>
      </c>
      <c r="F71" s="207" t="n">
        <v>0</v>
      </c>
      <c r="G71" s="207" t="n">
        <v>0</v>
      </c>
    </row>
    <row r="72" customFormat="false" ht="15.75" hidden="false" customHeight="false" outlineLevel="0" collapsed="false">
      <c r="A72" s="209" t="s">
        <v>465</v>
      </c>
      <c r="B72" s="217" t="s">
        <v>466</v>
      </c>
      <c r="C72" s="207" t="n">
        <v>0</v>
      </c>
      <c r="D72" s="207" t="n">
        <v>0</v>
      </c>
      <c r="E72" s="207" t="n">
        <v>0</v>
      </c>
      <c r="F72" s="207" t="n">
        <v>0</v>
      </c>
      <c r="G72" s="207" t="n">
        <v>0</v>
      </c>
    </row>
    <row r="73" customFormat="false" ht="15.75" hidden="false" customHeight="false" outlineLevel="0" collapsed="false">
      <c r="A73" s="209" t="s">
        <v>467</v>
      </c>
      <c r="B73" s="210" t="s">
        <v>422</v>
      </c>
      <c r="C73" s="207" t="n">
        <v>0</v>
      </c>
      <c r="D73" s="207" t="n">
        <v>0</v>
      </c>
      <c r="E73" s="207" t="n">
        <v>0</v>
      </c>
      <c r="F73" s="207" t="n">
        <v>0</v>
      </c>
      <c r="G73" s="207" t="n">
        <v>0</v>
      </c>
    </row>
    <row r="74" customFormat="false" ht="15.75" hidden="false" customHeight="false" outlineLevel="0" collapsed="false">
      <c r="A74" s="209" t="s">
        <v>468</v>
      </c>
      <c r="B74" s="210" t="s">
        <v>424</v>
      </c>
      <c r="C74" s="207" t="n">
        <v>0</v>
      </c>
      <c r="D74" s="207" t="n">
        <v>0</v>
      </c>
      <c r="E74" s="207" t="n">
        <v>0</v>
      </c>
      <c r="F74" s="207" t="n">
        <v>0</v>
      </c>
      <c r="G74" s="207" t="n">
        <v>0</v>
      </c>
    </row>
    <row r="75" customFormat="false" ht="15.75" hidden="false" customHeight="false" outlineLevel="0" collapsed="false">
      <c r="A75" s="209" t="s">
        <v>469</v>
      </c>
      <c r="B75" s="210" t="s">
        <v>426</v>
      </c>
      <c r="C75" s="207" t="n">
        <v>0</v>
      </c>
      <c r="D75" s="207" t="n">
        <v>0</v>
      </c>
      <c r="E75" s="207" t="n">
        <v>0</v>
      </c>
      <c r="F75" s="207" t="n">
        <v>0</v>
      </c>
      <c r="G75" s="207" t="n">
        <v>0</v>
      </c>
    </row>
    <row r="76" customFormat="false" ht="15.75" hidden="false" customHeight="false" outlineLevel="0" collapsed="false">
      <c r="A76" s="209" t="s">
        <v>470</v>
      </c>
      <c r="B76" s="215" t="s">
        <v>428</v>
      </c>
      <c r="C76" s="207" t="n">
        <v>0</v>
      </c>
      <c r="D76" s="207" t="n">
        <v>0</v>
      </c>
      <c r="E76" s="207" t="n">
        <v>0</v>
      </c>
      <c r="F76" s="207" t="n">
        <v>0</v>
      </c>
      <c r="G76" s="207" t="n">
        <v>0</v>
      </c>
    </row>
    <row r="77" customFormat="false" ht="50.25" hidden="false" customHeight="true" outlineLevel="0" collapsed="false">
      <c r="A77" s="176"/>
      <c r="B77" s="218"/>
      <c r="C77" s="218"/>
      <c r="D77" s="218"/>
      <c r="E77" s="218"/>
      <c r="F77" s="218"/>
      <c r="G77" s="218"/>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19"/>
      <c r="C79" s="219"/>
      <c r="D79" s="219"/>
      <c r="E79" s="219"/>
      <c r="F79" s="219"/>
      <c r="G79" s="219"/>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19"/>
      <c r="C81" s="219"/>
      <c r="D81" s="219"/>
      <c r="E81" s="219"/>
      <c r="F81" s="219"/>
      <c r="G81" s="219"/>
    </row>
    <row r="82" customFormat="false" ht="32.25" hidden="false" customHeight="true" outlineLevel="0" collapsed="false">
      <c r="A82" s="176"/>
      <c r="B82" s="219"/>
      <c r="C82" s="219"/>
      <c r="D82" s="219"/>
      <c r="E82" s="219"/>
      <c r="F82" s="219"/>
      <c r="G82" s="219"/>
    </row>
    <row r="83" customFormat="false" ht="51.75" hidden="false" customHeight="true" outlineLevel="0" collapsed="false">
      <c r="A83" s="176"/>
      <c r="B83" s="219"/>
      <c r="C83" s="219"/>
      <c r="D83" s="219"/>
      <c r="E83" s="219"/>
      <c r="F83" s="219"/>
      <c r="G83" s="219"/>
    </row>
    <row r="84" customFormat="false" ht="21.75" hidden="false" customHeight="true" outlineLevel="0" collapsed="false">
      <c r="A84" s="176"/>
      <c r="B84" s="220"/>
      <c r="C84" s="220"/>
      <c r="D84" s="220"/>
      <c r="E84" s="220"/>
      <c r="F84" s="220"/>
      <c r="G84" s="220"/>
    </row>
    <row r="85" customFormat="false" ht="23.25" hidden="false" customHeight="true" outlineLevel="0" collapsed="false">
      <c r="A85" s="176"/>
      <c r="B85" s="221"/>
      <c r="C85" s="221"/>
      <c r="D85" s="221"/>
      <c r="E85" s="221"/>
      <c r="F85" s="221"/>
    </row>
    <row r="86" customFormat="false" ht="18.75" hidden="false" customHeight="true" outlineLevel="0" collapsed="false">
      <c r="A86" s="176"/>
      <c r="B86" s="222"/>
      <c r="C86" s="222"/>
      <c r="D86" s="222"/>
      <c r="E86" s="222"/>
      <c r="F86" s="222"/>
      <c r="G86" s="222"/>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20">
    <cfRule type="cellIs" priority="2" operator="equal" aboveAverage="0" equalAverage="0" bottom="0" percent="0" rank="0" text="" dxfId="11">
      <formula>""</formula>
    </cfRule>
  </conditionalFormatting>
  <conditionalFormatting sqref="E20">
    <cfRule type="cellIs" priority="3" operator="equal" aboveAverage="0" equalAverage="0" bottom="0" percent="0" rank="0" text="" dxfId="12">
      <formula>""</formula>
    </cfRule>
  </conditionalFormatting>
  <conditionalFormatting sqref="F20">
    <cfRule type="cellIs" priority="4" operator="equal" aboveAverage="0" equalAverage="0" bottom="0" percent="0" rank="0" text="" dxfId="13">
      <formula>""</formula>
    </cfRule>
  </conditionalFormatting>
  <conditionalFormatting sqref="F34">
    <cfRule type="cellIs" priority="5" operator="equal" aboveAverage="0" equalAverage="0" bottom="0" percent="0" rank="0" text="" dxfId="14">
      <formula>""</formula>
    </cfRule>
  </conditionalFormatting>
  <conditionalFormatting sqref="F33 E34">
    <cfRule type="cellIs" priority="6" operator="equal" aboveAverage="0" equalAverage="0" bottom="0" percent="0" rank="0" text="" dxfId="15">
      <formula>""</formula>
    </cfRule>
  </conditionalFormatting>
  <conditionalFormatting sqref="F32 E33">
    <cfRule type="cellIs" priority="7" operator="equal" aboveAverage="0" equalAverage="0" bottom="0" percent="0" rank="0" text="" dxfId="16">
      <formula>""</formula>
    </cfRule>
  </conditionalFormatting>
  <conditionalFormatting sqref="F31 E32">
    <cfRule type="cellIs" priority="8" operator="equal" aboveAverage="0" equalAverage="0" bottom="0" percent="0" rank="0" text="" dxfId="17">
      <formula>""</formula>
    </cfRule>
  </conditionalFormatting>
  <conditionalFormatting sqref="F63 E30">
    <cfRule type="cellIs" priority="9" operator="equal" aboveAverage="0" equalAverage="0" bottom="0" percent="0" rank="0" text="" dxfId="18">
      <formula>""</formula>
    </cfRule>
  </conditionalFormatting>
  <conditionalFormatting sqref="F63 E30">
    <cfRule type="cellIs" priority="10" operator="equal" aboveAverage="0" equalAverage="0" bottom="0" percent="0" rank="0" text="" dxfId="19">
      <formula>""</formula>
    </cfRule>
  </conditionalFormatting>
  <conditionalFormatting sqref="F63 E30">
    <cfRule type="cellIs" priority="11" operator="equal" aboveAverage="0" equalAverage="0" bottom="0" percent="0" rank="0" text="" dxfId="20">
      <formula>""</formula>
    </cfRule>
  </conditionalFormatting>
  <conditionalFormatting sqref="F63 E30">
    <cfRule type="cellIs" priority="12" operator="equal" aboveAverage="0" equalAverage="0" bottom="0" percent="0" rank="0" text="" dxfId="21">
      <formula>""</formula>
    </cfRule>
  </conditionalFormatting>
  <conditionalFormatting sqref="F63 E30">
    <cfRule type="cellIs" priority="13" operator="equal" aboveAverage="0" equalAverage="0" bottom="0" percent="0" rank="0" text="" dxfId="22">
      <formula>""</formula>
    </cfRule>
  </conditionalFormatting>
  <conditionalFormatting sqref="G63">
    <cfRule type="cellIs" priority="14" operator="equal" aboveAverage="0" equalAverage="0" bottom="0" percent="0" rank="0" text="" dxfId="23">
      <formula>""</formula>
    </cfRule>
  </conditionalFormatting>
  <conditionalFormatting sqref="F53">
    <cfRule type="cellIs" priority="15" operator="equal" aboveAverage="0" equalAverage="0" bottom="0" percent="0" rank="0" text="" dxfId="24">
      <formula>""</formula>
    </cfRule>
  </conditionalFormatting>
  <conditionalFormatting sqref="F53">
    <cfRule type="cellIs" priority="16" operator="equal" aboveAverage="0" equalAverage="0" bottom="0" percent="0" rank="0" text="" dxfId="25">
      <formula>""</formula>
    </cfRule>
  </conditionalFormatting>
  <conditionalFormatting sqref="F53">
    <cfRule type="cellIs" priority="17" operator="equal" aboveAverage="0" equalAverage="0" bottom="0" percent="0" rank="0" text="" dxfId="26">
      <formula>""</formula>
    </cfRule>
  </conditionalFormatting>
  <conditionalFormatting sqref="F53">
    <cfRule type="cellIs" priority="18" operator="equal" aboveAverage="0" equalAverage="0" bottom="0" percent="0" rank="0" text="" dxfId="27">
      <formula>""</formula>
    </cfRule>
  </conditionalFormatting>
  <conditionalFormatting sqref="F53">
    <cfRule type="cellIs" priority="19" operator="equal" aboveAverage="0" equalAverage="0" bottom="0" percent="0" rank="0" text="" dxfId="28">
      <formula>""</formula>
    </cfRule>
  </conditionalFormatting>
  <conditionalFormatting sqref="G53">
    <cfRule type="cellIs" priority="20" operator="equal" aboveAverage="0" equalAverage="0" bottom="0" percent="0" rank="0" text="" dxfId="29">
      <formula>""</formula>
    </cfRule>
  </conditionalFormatting>
  <conditionalFormatting sqref="F41">
    <cfRule type="cellIs" priority="21" operator="equal" aboveAverage="0" equalAverage="0" bottom="0" percent="0" rank="0" text="" dxfId="30">
      <formula>""</formula>
    </cfRule>
  </conditionalFormatting>
  <conditionalFormatting sqref="F41">
    <cfRule type="cellIs" priority="22" operator="equal" aboveAverage="0" equalAverage="0" bottom="0" percent="0" rank="0" text="" dxfId="31">
      <formula>""</formula>
    </cfRule>
  </conditionalFormatting>
  <conditionalFormatting sqref="F41">
    <cfRule type="cellIs" priority="23" operator="equal" aboveAverage="0" equalAverage="0" bottom="0" percent="0" rank="0" text="" dxfId="32">
      <formula>""</formula>
    </cfRule>
  </conditionalFormatting>
  <conditionalFormatting sqref="F41">
    <cfRule type="cellIs" priority="24" operator="equal" aboveAverage="0" equalAverage="0" bottom="0" percent="0" rank="0" text="" dxfId="33">
      <formula>""</formula>
    </cfRule>
  </conditionalFormatting>
  <conditionalFormatting sqref="F41">
    <cfRule type="cellIs" priority="25" operator="equal" aboveAverage="0" equalAverage="0" bottom="0" percent="0" rank="0" text="" dxfId="34">
      <formula>""</formula>
    </cfRule>
  </conditionalFormatting>
  <conditionalFormatting sqref="F58">
    <cfRule type="cellIs" priority="26" operator="equal" aboveAverage="0" equalAverage="0" bottom="0" percent="0" rank="0" text="" dxfId="35">
      <formula>""</formula>
    </cfRule>
  </conditionalFormatting>
  <conditionalFormatting sqref="F58 C34">
    <cfRule type="cellIs" priority="27" operator="equal" aboveAverage="0" equalAverage="0" bottom="0" percent="0" rank="0" text="" dxfId="36">
      <formula>""</formula>
    </cfRule>
  </conditionalFormatting>
  <conditionalFormatting sqref="F25:F26 F28:F29 F36:F40 F59:F62 F69:F76 F47:F52 F54:F56 C53 F42:F45 F64:F67">
    <cfRule type="cellIs" priority="28" operator="equal" aboveAverage="0" equalAverage="0" bottom="0" percent="0" rank="0" text="" dxfId="37">
      <formula>""</formula>
    </cfRule>
  </conditionalFormatting>
  <conditionalFormatting sqref="G30 C53">
    <cfRule type="cellIs" priority="29" operator="equal" aboveAverage="0" equalAverage="0" bottom="0" percent="0" rank="0" text="" dxfId="38">
      <formula>""</formula>
    </cfRule>
  </conditionalFormatting>
  <conditionalFormatting sqref="G30 C53">
    <cfRule type="cellIs" priority="30" operator="equal" aboveAverage="0" equalAverage="0" bottom="0" percent="0" rank="0" text="" dxfId="39">
      <formula>""</formula>
    </cfRule>
  </conditionalFormatting>
  <conditionalFormatting sqref="G30 C53">
    <cfRule type="cellIs" priority="31" operator="equal" aboveAverage="0" equalAverage="0" bottom="0" percent="0" rank="0" text="" dxfId="40">
      <formula>""</formula>
    </cfRule>
  </conditionalFormatting>
  <conditionalFormatting sqref="G24:G26 G28:G30 G35:G52 G54:G62 G64:G76 C41">
    <cfRule type="cellIs" priority="32" operator="equal" aboveAverage="0" equalAverage="0" bottom="0" percent="0" rank="0" text="" dxfId="41">
      <formula>""</formula>
    </cfRule>
  </conditionalFormatting>
  <conditionalFormatting sqref="A57:B59 C41">
    <cfRule type="cellIs" priority="33" operator="equal" aboveAverage="0" equalAverage="0" bottom="0" percent="0" rank="0" text="" dxfId="42">
      <formula>""</formula>
    </cfRule>
  </conditionalFormatting>
  <conditionalFormatting sqref="A46:B48 C41">
    <cfRule type="cellIs" priority="34" operator="equal" aboveAverage="0" equalAverage="0" bottom="0" percent="0" rank="0" text="" dxfId="43">
      <formula>""</formula>
    </cfRule>
  </conditionalFormatting>
  <conditionalFormatting sqref="A73:B76 C30">
    <cfRule type="cellIs" priority="35" operator="equal" aboveAverage="0" equalAverage="0" bottom="0" percent="0" rank="0" text="" dxfId="44">
      <formula>""</formula>
    </cfRule>
  </conditionalFormatting>
  <conditionalFormatting sqref="A63:B66 A42:B48 A53:B59 C20:D21 C22:E22 F24 F30 C30">
    <cfRule type="cellIs" priority="36" operator="equal" aboveAverage="0" equalAverage="0" bottom="0" percent="0" rank="0" text="" dxfId="45">
      <formula>""</formula>
    </cfRule>
  </conditionalFormatting>
  <conditionalFormatting sqref="D33">
    <cfRule type="cellIs" priority="37" operator="equal" aboveAverage="0" equalAverage="0" bottom="0" percent="0" rank="0" text="" dxfId="46">
      <formula>""</formula>
    </cfRule>
  </conditionalFormatting>
  <conditionalFormatting sqref="D32">
    <cfRule type="cellIs" priority="38" operator="equal" aboveAverage="0" equalAverage="0" bottom="0" percent="0" rank="0" text="" dxfId="47">
      <formula>""</formula>
    </cfRule>
  </conditionalFormatting>
  <conditionalFormatting sqref="D27">
    <cfRule type="cellIs" priority="39" operator="equal" aboveAverage="0" equalAverage="0" bottom="0" percent="0" rank="0" text="" dxfId="48">
      <formula>""</formula>
    </cfRule>
  </conditionalFormatting>
  <conditionalFormatting sqref="C33">
    <cfRule type="cellIs" priority="40" operator="equal" aboveAverage="0" equalAverage="0" bottom="0" percent="0" rank="0" text="" dxfId="49">
      <formula>""</formula>
    </cfRule>
  </conditionalFormatting>
  <conditionalFormatting sqref="C32">
    <cfRule type="cellIs" priority="41" operator="equal" aboveAverage="0" equalAverage="0" bottom="0" percent="0" rank="0" text="" dxfId="50">
      <formula>""</formula>
    </cfRule>
  </conditionalFormatting>
  <conditionalFormatting sqref="C31">
    <cfRule type="cellIs" priority="42" operator="equal" aboveAverage="0" equalAverage="0" bottom="0" percent="0" rank="0" text="" dxfId="51">
      <formula>""</formula>
    </cfRule>
  </conditionalFormatting>
  <conditionalFormatting sqref="C63">
    <cfRule type="cellIs" priority="43" operator="equal" aboveAverage="0" equalAverage="0" bottom="0" percent="0" rank="0" text="" dxfId="52">
      <formula>""</formula>
    </cfRule>
  </conditionalFormatting>
  <conditionalFormatting sqref="C63">
    <cfRule type="cellIs" priority="44" operator="equal" aboveAverage="0" equalAverage="0" bottom="0" percent="0" rank="0" text="" dxfId="53">
      <formula>""</formula>
    </cfRule>
  </conditionalFormatting>
  <conditionalFormatting sqref="C63">
    <cfRule type="cellIs" priority="45" operator="equal" aboveAverage="0" equalAverage="0" bottom="0" percent="0" rank="0" text="" dxfId="54">
      <formula>""</formula>
    </cfRule>
  </conditionalFormatting>
  <conditionalFormatting sqref="C63">
    <cfRule type="cellIs" priority="46" operator="equal" aboveAverage="0" equalAverage="0" bottom="0" percent="0" rank="0" text="" dxfId="55">
      <formula>""</formula>
    </cfRule>
  </conditionalFormatting>
  <conditionalFormatting sqref="C63">
    <cfRule type="cellIs" priority="47" operator="equal" aboveAverage="0" equalAverage="0" bottom="0" percent="0" rank="0" text="" dxfId="56">
      <formula>""</formula>
    </cfRule>
  </conditionalFormatting>
  <conditionalFormatting sqref="C53">
    <cfRule type="cellIs" priority="48" operator="equal" aboveAverage="0" equalAverage="0" bottom="0" percent="0" rank="0" text="" dxfId="57">
      <formula>""</formula>
    </cfRule>
  </conditionalFormatting>
  <conditionalFormatting sqref="C30">
    <cfRule type="cellIs" priority="49" operator="equal" aboveAverage="0" equalAverage="0" bottom="0" percent="0" rank="0" text="" dxfId="58">
      <formula>""</formula>
    </cfRule>
  </conditionalFormatting>
  <conditionalFormatting sqref="C30">
    <cfRule type="cellIs" priority="50" operator="equal" aboveAverage="0" equalAverage="0" bottom="0" percent="0" rank="0" text="" dxfId="59">
      <formula>""</formula>
    </cfRule>
  </conditionalFormatting>
  <conditionalFormatting sqref="C67:C76">
    <cfRule type="cellIs" priority="51" operator="equal" aboveAverage="0" equalAverage="0" bottom="0" percent="0" rank="0" text="" dxfId="60">
      <formula>""</formula>
    </cfRule>
  </conditionalFormatting>
  <conditionalFormatting sqref="C60:C62 C64:C66">
    <cfRule type="cellIs" priority="52" operator="equal" aboveAverage="0" equalAverage="0" bottom="0" percent="0" rank="0" text="" dxfId="61">
      <formula>""</formula>
    </cfRule>
  </conditionalFormatting>
  <conditionalFormatting sqref="C49:C52 C54:C59">
    <cfRule type="cellIs" priority="53" operator="equal" aboveAverage="0" equalAverage="0" bottom="0" percent="0" rank="0" text="" dxfId="62">
      <formula>""</formula>
    </cfRule>
  </conditionalFormatting>
  <conditionalFormatting sqref="C35:C48">
    <cfRule type="cellIs" priority="54" operator="equal" aboveAverage="0" equalAverage="0" bottom="0" percent="0" rank="0" text="" dxfId="63">
      <formula>""</formula>
    </cfRule>
  </conditionalFormatting>
  <conditionalFormatting sqref="C30">
    <cfRule type="cellIs" priority="55" operator="equal" aboveAverage="0" equalAverage="0" bottom="0" percent="0" rank="0" text="" dxfId="64">
      <formula>""</formula>
    </cfRule>
  </conditionalFormatting>
  <conditionalFormatting sqref="C24:C26 C28:C29">
    <cfRule type="cellIs" priority="56" operator="equal" aboveAverage="0" equalAverage="0" bottom="0" percent="0" rank="0" text="" dxfId="65">
      <formula>""</formula>
    </cfRule>
  </conditionalFormatting>
  <conditionalFormatting sqref="C24:C26 C28:C30 C35:C52 C54:C62 C64:C76">
    <cfRule type="cellIs" priority="57" operator="equal" aboveAverage="0" equalAverage="0" bottom="0" percent="0" rank="0" text="" dxfId="66">
      <formula>""</formula>
    </cfRule>
  </conditionalFormatting>
  <conditionalFormatting sqref="D31">
    <cfRule type="cellIs" priority="58" operator="equal" aboveAverage="0" equalAverage="0" bottom="0" percent="0" rank="0" text="" dxfId="1">
      <formula>""</formula>
    </cfRule>
  </conditionalFormatting>
  <conditionalFormatting sqref="D63">
    <cfRule type="cellIs" priority="59" operator="equal" aboveAverage="0" equalAverage="0" bottom="0" percent="0" rank="0" text="" dxfId="67">
      <formula>""</formula>
    </cfRule>
  </conditionalFormatting>
  <conditionalFormatting sqref="D63">
    <cfRule type="cellIs" priority="60" operator="equal" aboveAverage="0" equalAverage="0" bottom="0" percent="0" rank="0" text="" dxfId="68">
      <formula>""</formula>
    </cfRule>
  </conditionalFormatting>
  <conditionalFormatting sqref="D63">
    <cfRule type="cellIs" priority="61" operator="equal" aboveAverage="0" equalAverage="0" bottom="0" percent="0" rank="0" text="" dxfId="69">
      <formula>""</formula>
    </cfRule>
  </conditionalFormatting>
  <conditionalFormatting sqref="D63">
    <cfRule type="cellIs" priority="62" operator="equal" aboveAverage="0" equalAverage="0" bottom="0" percent="0" rank="0" text="" dxfId="70">
      <formula>""</formula>
    </cfRule>
  </conditionalFormatting>
  <conditionalFormatting sqref="D63">
    <cfRule type="cellIs" priority="63" operator="equal" aboveAverage="0" equalAverage="0" bottom="0" percent="0" rank="0" text="" dxfId="71">
      <formula>""</formula>
    </cfRule>
  </conditionalFormatting>
  <conditionalFormatting sqref="D53">
    <cfRule type="cellIs" priority="64" operator="equal" aboveAverage="0" equalAverage="0" bottom="0" percent="0" rank="0" text="" dxfId="72">
      <formula>""</formula>
    </cfRule>
  </conditionalFormatting>
  <conditionalFormatting sqref="D53">
    <cfRule type="cellIs" priority="65" operator="equal" aboveAverage="0" equalAverage="0" bottom="0" percent="0" rank="0" text="" dxfId="73">
      <formula>""</formula>
    </cfRule>
  </conditionalFormatting>
  <conditionalFormatting sqref="D53">
    <cfRule type="cellIs" priority="66" operator="equal" aboveAverage="0" equalAverage="0" bottom="0" percent="0" rank="0" text="" dxfId="74">
      <formula>""</formula>
    </cfRule>
  </conditionalFormatting>
  <conditionalFormatting sqref="D53">
    <cfRule type="cellIs" priority="67" operator="equal" aboveAverage="0" equalAverage="0" bottom="0" percent="0" rank="0" text="" dxfId="75">
      <formula>""</formula>
    </cfRule>
  </conditionalFormatting>
  <conditionalFormatting sqref="D53">
    <cfRule type="cellIs" priority="68" operator="equal" aboveAverage="0" equalAverage="0" bottom="0" percent="0" rank="0" text="" dxfId="76">
      <formula>""</formula>
    </cfRule>
  </conditionalFormatting>
  <conditionalFormatting sqref="D41">
    <cfRule type="cellIs" priority="69" operator="equal" aboveAverage="0" equalAverage="0" bottom="0" percent="0" rank="0" text="" dxfId="77">
      <formula>""</formula>
    </cfRule>
  </conditionalFormatting>
  <conditionalFormatting sqref="D41">
    <cfRule type="cellIs" priority="70" operator="equal" aboveAverage="0" equalAverage="0" bottom="0" percent="0" rank="0" text="" dxfId="78">
      <formula>""</formula>
    </cfRule>
  </conditionalFormatting>
  <conditionalFormatting sqref="D41">
    <cfRule type="cellIs" priority="71" operator="equal" aboveAverage="0" equalAverage="0" bottom="0" percent="0" rank="0" text="" dxfId="79">
      <formula>""</formula>
    </cfRule>
  </conditionalFormatting>
  <conditionalFormatting sqref="D30">
    <cfRule type="cellIs" priority="72" operator="equal" aboveAverage="0" equalAverage="0" bottom="0" percent="0" rank="0" text="" dxfId="80">
      <formula>""</formula>
    </cfRule>
  </conditionalFormatting>
  <conditionalFormatting sqref="D30">
    <cfRule type="cellIs" priority="73" operator="equal" aboveAverage="0" equalAverage="0" bottom="0" percent="0" rank="0" text="" dxfId="81">
      <formula>""</formula>
    </cfRule>
  </conditionalFormatting>
  <conditionalFormatting sqref="D30">
    <cfRule type="cellIs" priority="74" operator="equal" aboveAverage="0" equalAverage="0" bottom="0" percent="0" rank="0" text="" dxfId="82">
      <formula>""</formula>
    </cfRule>
  </conditionalFormatting>
  <conditionalFormatting sqref="D30">
    <cfRule type="cellIs" priority="75" operator="equal" aboveAverage="0" equalAverage="0" bottom="0" percent="0" rank="0" text="" dxfId="83">
      <formula>""</formula>
    </cfRule>
  </conditionalFormatting>
  <conditionalFormatting sqref="D67:D76">
    <cfRule type="cellIs" priority="76" operator="equal" aboveAverage="0" equalAverage="0" bottom="0" percent="0" rank="0" text="" dxfId="84">
      <formula>""</formula>
    </cfRule>
  </conditionalFormatting>
  <conditionalFormatting sqref="D60:D62 D64:D66">
    <cfRule type="cellIs" priority="77" operator="equal" aboveAverage="0" equalAverage="0" bottom="0" percent="0" rank="0" text="" dxfId="85">
      <formula>""</formula>
    </cfRule>
  </conditionalFormatting>
  <conditionalFormatting sqref="D49:D52 D54:D59">
    <cfRule type="cellIs" priority="78" operator="equal" aboveAverage="0" equalAverage="0" bottom="0" percent="0" rank="0" text="" dxfId="86">
      <formula>""</formula>
    </cfRule>
  </conditionalFormatting>
  <conditionalFormatting sqref="D35:D48">
    <cfRule type="cellIs" priority="79" operator="equal" aboveAverage="0" equalAverage="0" bottom="0" percent="0" rank="0" text="" dxfId="87">
      <formula>""</formula>
    </cfRule>
  </conditionalFormatting>
  <conditionalFormatting sqref="D30">
    <cfRule type="cellIs" priority="80" operator="equal" aboveAverage="0" equalAverage="0" bottom="0" percent="0" rank="0" text="" dxfId="88">
      <formula>""</formula>
    </cfRule>
  </conditionalFormatting>
  <conditionalFormatting sqref="D24:D26 D28:D29 E24">
    <cfRule type="cellIs" priority="81" operator="equal" aboveAverage="0" equalAverage="0" bottom="0" percent="0" rank="0" text="" dxfId="89">
      <formula>""</formula>
    </cfRule>
  </conditionalFormatting>
  <conditionalFormatting sqref="D24:D26 D28:D30 D35:D52 D54:D62 D64:D76 E24">
    <cfRule type="cellIs" priority="82" operator="equal" aboveAverage="0" equalAverage="0" bottom="0" percent="0" rank="0" text="" dxfId="90">
      <formula>""</formula>
    </cfRule>
  </conditionalFormatting>
  <conditionalFormatting sqref="E31">
    <cfRule type="cellIs" priority="83" operator="equal" aboveAverage="0" equalAverage="0" bottom="0" percent="0" rank="0" text="" dxfId="91">
      <formula>""</formula>
    </cfRule>
  </conditionalFormatting>
  <conditionalFormatting sqref="E30">
    <cfRule type="cellIs" priority="84" operator="equal" aboveAverage="0" equalAverage="0" bottom="0" percent="0" rank="0" text="" dxfId="92">
      <formula>""</formula>
    </cfRule>
  </conditionalFormatting>
  <conditionalFormatting sqref="E63">
    <cfRule type="cellIs" priority="85" operator="equal" aboveAverage="0" equalAverage="0" bottom="0" percent="0" rank="0" text="" dxfId="93">
      <formula>""</formula>
    </cfRule>
  </conditionalFormatting>
  <conditionalFormatting sqref="E63">
    <cfRule type="cellIs" priority="86" operator="equal" aboveAverage="0" equalAverage="0" bottom="0" percent="0" rank="0" text="" dxfId="94">
      <formula>""</formula>
    </cfRule>
  </conditionalFormatting>
  <conditionalFormatting sqref="E63">
    <cfRule type="cellIs" priority="87" operator="equal" aboveAverage="0" equalAverage="0" bottom="0" percent="0" rank="0" text="" dxfId="95">
      <formula>""</formula>
    </cfRule>
  </conditionalFormatting>
  <conditionalFormatting sqref="E63">
    <cfRule type="cellIs" priority="88" operator="equal" aboveAverage="0" equalAverage="0" bottom="0" percent="0" rank="0" text="" dxfId="96">
      <formula>""</formula>
    </cfRule>
  </conditionalFormatting>
  <conditionalFormatting sqref="E63">
    <cfRule type="cellIs" priority="89" operator="equal" aboveAverage="0" equalAverage="0" bottom="0" percent="0" rank="0" text="" dxfId="97">
      <formula>""</formula>
    </cfRule>
  </conditionalFormatting>
  <conditionalFormatting sqref="E53">
    <cfRule type="cellIs" priority="90" operator="equal" aboveAverage="0" equalAverage="0" bottom="0" percent="0" rank="0" text="" dxfId="98">
      <formula>""</formula>
    </cfRule>
  </conditionalFormatting>
  <conditionalFormatting sqref="E53">
    <cfRule type="cellIs" priority="91" operator="equal" aboveAverage="0" equalAverage="0" bottom="0" percent="0" rank="0" text="" dxfId="99">
      <formula>""</formula>
    </cfRule>
  </conditionalFormatting>
  <conditionalFormatting sqref="E53">
    <cfRule type="cellIs" priority="92" operator="equal" aboveAverage="0" equalAverage="0" bottom="0" percent="0" rank="0" text="" dxfId="100">
      <formula>""</formula>
    </cfRule>
  </conditionalFormatting>
  <conditionalFormatting sqref="E53">
    <cfRule type="cellIs" priority="93" operator="equal" aboveAverage="0" equalAverage="0" bottom="0" percent="0" rank="0" text="" dxfId="101">
      <formula>""</formula>
    </cfRule>
  </conditionalFormatting>
  <conditionalFormatting sqref="E53">
    <cfRule type="cellIs" priority="94" operator="equal" aboveAverage="0" equalAverage="0" bottom="0" percent="0" rank="0" text="" dxfId="102">
      <formula>""</formula>
    </cfRule>
  </conditionalFormatting>
  <conditionalFormatting sqref="E41">
    <cfRule type="cellIs" priority="95" operator="equal" aboveAverage="0" equalAverage="0" bottom="0" percent="0" rank="0" text="" dxfId="103">
      <formula>""</formula>
    </cfRule>
  </conditionalFormatting>
  <conditionalFormatting sqref="E41">
    <cfRule type="cellIs" priority="96" operator="equal" aboveAverage="0" equalAverage="0" bottom="0" percent="0" rank="0" text="" dxfId="104">
      <formula>""</formula>
    </cfRule>
  </conditionalFormatting>
  <conditionalFormatting sqref="E41">
    <cfRule type="cellIs" priority="97" operator="equal" aboveAverage="0" equalAverage="0" bottom="0" percent="0" rank="0" text="" dxfId="105">
      <formula>""</formula>
    </cfRule>
  </conditionalFormatting>
  <conditionalFormatting sqref="E41">
    <cfRule type="cellIs" priority="98" operator="equal" aboveAverage="0" equalAverage="0" bottom="0" percent="0" rank="0" text="" dxfId="106">
      <formula>""</formula>
    </cfRule>
  </conditionalFormatting>
  <conditionalFormatting sqref="E41">
    <cfRule type="cellIs" priority="99" operator="equal" aboveAverage="0" equalAverage="0" bottom="0" percent="0" rank="0" text="" dxfId="107">
      <formula>""</formula>
    </cfRule>
  </conditionalFormatting>
  <conditionalFormatting sqref="E58">
    <cfRule type="cellIs" priority="100" operator="equal" aboveAverage="0" equalAverage="0" bottom="0" percent="0" rank="0" text="" dxfId="108">
      <formula>""</formula>
    </cfRule>
  </conditionalFormatting>
  <conditionalFormatting sqref="E58">
    <cfRule type="cellIs" priority="101" operator="equal" aboveAverage="0" equalAverage="0" bottom="0" percent="0" rank="0" text="" dxfId="109">
      <formula>""</formula>
    </cfRule>
  </conditionalFormatting>
  <conditionalFormatting sqref="E25:E26 E28:E29 E35:E40 E59:E62 E64:E76 E42:E52 E54:E57 F35 F46 F57 F68">
    <cfRule type="cellIs" priority="102" operator="equal" aboveAverage="0" equalAverage="0" bottom="0" percent="0" rank="0" text="" dxfId="110">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8"/>
  <sheetViews>
    <sheetView showFormulas="false" showGridLines="true" showRowColHeaders="true" showZeros="true" rightToLeft="false" tabSelected="false" showOutlineSymbols="true" defaultGridColor="true" view="pageBreakPreview" topLeftCell="AM17" colorId="64" zoomScale="75" zoomScaleNormal="100" zoomScalePageLayoutView="75" workbookViewId="0">
      <selection pane="topLeft" activeCell="AM29" activeCellId="0" sqref="AM29"/>
    </sheetView>
  </sheetViews>
  <sheetFormatPr defaultColWidth="9.1484375" defaultRowHeight="15" zeroHeight="false" outlineLevelRow="0" outlineLevelCol="0"/>
  <cols>
    <col collapsed="false" customWidth="true" hidden="false" outlineLevel="0" max="1" min="1" style="223" width="6.14"/>
    <col collapsed="false" customWidth="true" hidden="false" outlineLevel="0" max="2" min="2" style="223" width="23.14"/>
    <col collapsed="false" customWidth="true" hidden="false" outlineLevel="0" max="3" min="3" style="223" width="13.86"/>
    <col collapsed="false" customWidth="true" hidden="false" outlineLevel="0" max="4" min="4" style="223" width="15.14"/>
    <col collapsed="false" customWidth="true" hidden="false" outlineLevel="0" max="12" min="5" style="223" width="7.71"/>
    <col collapsed="false" customWidth="true" hidden="false" outlineLevel="0" max="15" min="13" style="223" width="10.71"/>
    <col collapsed="false" customWidth="true" hidden="false" outlineLevel="0" max="17" min="16" style="223" width="13.42"/>
    <col collapsed="false" customWidth="true" hidden="false" outlineLevel="0" max="18" min="18" style="223" width="17"/>
    <col collapsed="false" customWidth="true" hidden="false" outlineLevel="0" max="20" min="19" style="223" width="9.71"/>
    <col collapsed="false" customWidth="true" hidden="false" outlineLevel="0" max="21" min="21" style="223" width="11.43"/>
    <col collapsed="false" customWidth="true" hidden="false" outlineLevel="0" max="22" min="22" style="223" width="12.71"/>
    <col collapsed="false" customWidth="true" hidden="false" outlineLevel="0" max="25" min="23" style="223" width="10.71"/>
    <col collapsed="false" customWidth="true" hidden="false" outlineLevel="0" max="26" min="26" style="223" width="7.71"/>
    <col collapsed="false" customWidth="true" hidden="false" outlineLevel="0" max="30" min="27" style="223" width="10.71"/>
    <col collapsed="false" customWidth="true" hidden="false" outlineLevel="0" max="31" min="31" style="223" width="15.85"/>
    <col collapsed="false" customWidth="true" hidden="false" outlineLevel="0" max="32" min="32" style="223" width="11.71"/>
    <col collapsed="false" customWidth="true" hidden="false" outlineLevel="0" max="33" min="33" style="223" width="11.57"/>
    <col collapsed="false" customWidth="true" hidden="false" outlineLevel="0" max="35" min="34" style="223" width="9.71"/>
    <col collapsed="false" customWidth="true" hidden="false" outlineLevel="0" max="36" min="36" style="223" width="11.71"/>
    <col collapsed="false" customWidth="true" hidden="false" outlineLevel="0" max="37" min="37" style="223" width="12"/>
    <col collapsed="false" customWidth="true" hidden="false" outlineLevel="0" max="38" min="38" style="223" width="12.29"/>
    <col collapsed="false" customWidth="true" hidden="false" outlineLevel="0" max="41" min="39" style="223" width="9.71"/>
    <col collapsed="false" customWidth="true" hidden="false" outlineLevel="0" max="42" min="42" style="223" width="12.42"/>
    <col collapsed="false" customWidth="true" hidden="false" outlineLevel="0" max="43" min="43" style="223" width="12"/>
    <col collapsed="false" customWidth="true" hidden="false" outlineLevel="0" max="44" min="44" style="223" width="14.14"/>
    <col collapsed="false" customWidth="true" hidden="false" outlineLevel="0" max="46" min="45" style="223" width="13.29"/>
    <col collapsed="false" customWidth="true" hidden="false" outlineLevel="0" max="47" min="47" style="223" width="10.71"/>
    <col collapsed="false" customWidth="true" hidden="false" outlineLevel="0" max="48" min="48" style="223" width="15.71"/>
    <col collapsed="false" customWidth="false" hidden="false" outlineLevel="0" max="16384" min="49" style="22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L_525-РЗА-6</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комплекта дуговой защиты присоединений 6 кВ на сооружение "ПС 35 кВ "Эссо" ЗРУ 6 кВ" в количестве 12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5"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5" customFormat="true" ht="15" hidden="false" customHeight="false" outlineLevel="0" collapsed="false">
      <c r="A21" s="226" t="s">
        <v>471</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225" customFormat="true" ht="58.5" hidden="false" customHeight="true" outlineLevel="0" collapsed="false">
      <c r="A22" s="227" t="s">
        <v>472</v>
      </c>
      <c r="B22" s="228" t="s">
        <v>473</v>
      </c>
      <c r="C22" s="227" t="s">
        <v>474</v>
      </c>
      <c r="D22" s="227" t="s">
        <v>475</v>
      </c>
      <c r="E22" s="227" t="s">
        <v>476</v>
      </c>
      <c r="F22" s="227"/>
      <c r="G22" s="227"/>
      <c r="H22" s="227"/>
      <c r="I22" s="227"/>
      <c r="J22" s="227"/>
      <c r="K22" s="227"/>
      <c r="L22" s="227"/>
      <c r="M22" s="227" t="s">
        <v>477</v>
      </c>
      <c r="N22" s="227" t="s">
        <v>478</v>
      </c>
      <c r="O22" s="227" t="s">
        <v>479</v>
      </c>
      <c r="P22" s="227" t="s">
        <v>480</v>
      </c>
      <c r="Q22" s="227" t="s">
        <v>481</v>
      </c>
      <c r="R22" s="227" t="s">
        <v>482</v>
      </c>
      <c r="S22" s="227" t="s">
        <v>483</v>
      </c>
      <c r="T22" s="227"/>
      <c r="U22" s="229" t="s">
        <v>484</v>
      </c>
      <c r="V22" s="229" t="s">
        <v>485</v>
      </c>
      <c r="W22" s="227" t="s">
        <v>486</v>
      </c>
      <c r="X22" s="227" t="s">
        <v>487</v>
      </c>
      <c r="Y22" s="227" t="s">
        <v>488</v>
      </c>
      <c r="Z22" s="230" t="s">
        <v>489</v>
      </c>
      <c r="AA22" s="227" t="s">
        <v>490</v>
      </c>
      <c r="AB22" s="227" t="s">
        <v>491</v>
      </c>
      <c r="AC22" s="227" t="s">
        <v>492</v>
      </c>
      <c r="AD22" s="227" t="s">
        <v>493</v>
      </c>
      <c r="AE22" s="227" t="s">
        <v>494</v>
      </c>
      <c r="AF22" s="227" t="s">
        <v>495</v>
      </c>
      <c r="AG22" s="227"/>
      <c r="AH22" s="227"/>
      <c r="AI22" s="227"/>
      <c r="AJ22" s="227"/>
      <c r="AK22" s="227"/>
      <c r="AL22" s="227" t="s">
        <v>496</v>
      </c>
      <c r="AM22" s="227"/>
      <c r="AN22" s="227"/>
      <c r="AO22" s="227"/>
      <c r="AP22" s="227" t="s">
        <v>497</v>
      </c>
      <c r="AQ22" s="227"/>
      <c r="AR22" s="227" t="s">
        <v>498</v>
      </c>
      <c r="AS22" s="227" t="s">
        <v>499</v>
      </c>
      <c r="AT22" s="227" t="s">
        <v>500</v>
      </c>
      <c r="AU22" s="227" t="s">
        <v>501</v>
      </c>
      <c r="AV22" s="231" t="s">
        <v>502</v>
      </c>
    </row>
    <row r="23" s="225" customFormat="true" ht="64.5" hidden="false" customHeight="true" outlineLevel="0" collapsed="false">
      <c r="A23" s="227"/>
      <c r="B23" s="228"/>
      <c r="C23" s="227"/>
      <c r="D23" s="227"/>
      <c r="E23" s="229" t="s">
        <v>503</v>
      </c>
      <c r="F23" s="232" t="s">
        <v>445</v>
      </c>
      <c r="G23" s="232" t="s">
        <v>447</v>
      </c>
      <c r="H23" s="232" t="s">
        <v>449</v>
      </c>
      <c r="I23" s="233" t="s">
        <v>504</v>
      </c>
      <c r="J23" s="233" t="s">
        <v>505</v>
      </c>
      <c r="K23" s="233" t="s">
        <v>506</v>
      </c>
      <c r="L23" s="232" t="s">
        <v>239</v>
      </c>
      <c r="M23" s="227"/>
      <c r="N23" s="227"/>
      <c r="O23" s="227"/>
      <c r="P23" s="227"/>
      <c r="Q23" s="227"/>
      <c r="R23" s="227"/>
      <c r="S23" s="234" t="s">
        <v>319</v>
      </c>
      <c r="T23" s="234" t="s">
        <v>320</v>
      </c>
      <c r="U23" s="229"/>
      <c r="V23" s="229"/>
      <c r="W23" s="227"/>
      <c r="X23" s="227"/>
      <c r="Y23" s="227"/>
      <c r="Z23" s="227"/>
      <c r="AA23" s="227"/>
      <c r="AB23" s="227"/>
      <c r="AC23" s="227"/>
      <c r="AD23" s="227"/>
      <c r="AE23" s="227"/>
      <c r="AF23" s="227" t="s">
        <v>507</v>
      </c>
      <c r="AG23" s="227"/>
      <c r="AH23" s="227" t="s">
        <v>508</v>
      </c>
      <c r="AI23" s="227"/>
      <c r="AJ23" s="227" t="s">
        <v>509</v>
      </c>
      <c r="AK23" s="227" t="s">
        <v>510</v>
      </c>
      <c r="AL23" s="227" t="s">
        <v>511</v>
      </c>
      <c r="AM23" s="227" t="s">
        <v>512</v>
      </c>
      <c r="AN23" s="227" t="s">
        <v>513</v>
      </c>
      <c r="AO23" s="227" t="s">
        <v>514</v>
      </c>
      <c r="AP23" s="227" t="s">
        <v>515</v>
      </c>
      <c r="AQ23" s="235" t="s">
        <v>320</v>
      </c>
      <c r="AR23" s="227"/>
      <c r="AS23" s="227"/>
      <c r="AT23" s="227"/>
      <c r="AU23" s="227"/>
      <c r="AV23" s="231"/>
    </row>
    <row r="24" s="225" customFormat="true" ht="96.75" hidden="false" customHeight="true" outlineLevel="0" collapsed="false">
      <c r="A24" s="227"/>
      <c r="B24" s="228"/>
      <c r="C24" s="227"/>
      <c r="D24" s="227"/>
      <c r="E24" s="229"/>
      <c r="F24" s="232"/>
      <c r="G24" s="232"/>
      <c r="H24" s="232"/>
      <c r="I24" s="233"/>
      <c r="J24" s="233"/>
      <c r="K24" s="233"/>
      <c r="L24" s="232"/>
      <c r="M24" s="227"/>
      <c r="N24" s="227"/>
      <c r="O24" s="227"/>
      <c r="P24" s="227"/>
      <c r="Q24" s="227"/>
      <c r="R24" s="227"/>
      <c r="S24" s="234"/>
      <c r="T24" s="234"/>
      <c r="U24" s="229"/>
      <c r="V24" s="229"/>
      <c r="W24" s="227"/>
      <c r="X24" s="227"/>
      <c r="Y24" s="227"/>
      <c r="Z24" s="227"/>
      <c r="AA24" s="227"/>
      <c r="AB24" s="227"/>
      <c r="AC24" s="227"/>
      <c r="AD24" s="227"/>
      <c r="AE24" s="227"/>
      <c r="AF24" s="227" t="s">
        <v>516</v>
      </c>
      <c r="AG24" s="227" t="s">
        <v>517</v>
      </c>
      <c r="AH24" s="234" t="s">
        <v>319</v>
      </c>
      <c r="AI24" s="234" t="s">
        <v>320</v>
      </c>
      <c r="AJ24" s="227"/>
      <c r="AK24" s="227"/>
      <c r="AL24" s="227"/>
      <c r="AM24" s="227"/>
      <c r="AN24" s="227"/>
      <c r="AO24" s="227"/>
      <c r="AP24" s="227"/>
      <c r="AQ24" s="235"/>
      <c r="AR24" s="227"/>
      <c r="AS24" s="227"/>
      <c r="AT24" s="227"/>
      <c r="AU24" s="227"/>
      <c r="AV24" s="231"/>
    </row>
    <row r="25" s="237" customFormat="true" ht="11.25" hidden="false" customHeight="false" outlineLevel="0" collapsed="false">
      <c r="A25" s="236" t="n">
        <v>1</v>
      </c>
      <c r="B25" s="236" t="n">
        <v>2</v>
      </c>
      <c r="C25" s="236" t="n">
        <v>4</v>
      </c>
      <c r="D25" s="236" t="n">
        <v>5</v>
      </c>
      <c r="E25" s="236" t="n">
        <v>6</v>
      </c>
      <c r="F25" s="236" t="n">
        <f aca="false">E25+1</f>
        <v>7</v>
      </c>
      <c r="G25" s="236" t="n">
        <f aca="false">F25+1</f>
        <v>8</v>
      </c>
      <c r="H25" s="236" t="n">
        <f aca="false">G25+1</f>
        <v>9</v>
      </c>
      <c r="I25" s="236" t="n">
        <f aca="false">H25+1</f>
        <v>10</v>
      </c>
      <c r="J25" s="236" t="n">
        <f aca="false">I25+1</f>
        <v>11</v>
      </c>
      <c r="K25" s="236" t="n">
        <f aca="false">J25+1</f>
        <v>12</v>
      </c>
      <c r="L25" s="236" t="n">
        <f aca="false">K25+1</f>
        <v>13</v>
      </c>
      <c r="M25" s="236" t="n">
        <f aca="false">L25+1</f>
        <v>14</v>
      </c>
      <c r="N25" s="236" t="n">
        <f aca="false">M25+1</f>
        <v>15</v>
      </c>
      <c r="O25" s="236" t="n">
        <f aca="false">N25+1</f>
        <v>16</v>
      </c>
      <c r="P25" s="236" t="n">
        <f aca="false">O25+1</f>
        <v>17</v>
      </c>
      <c r="Q25" s="236" t="n">
        <f aca="false">P25+1</f>
        <v>18</v>
      </c>
      <c r="R25" s="236" t="n">
        <f aca="false">Q25+1</f>
        <v>19</v>
      </c>
      <c r="S25" s="236" t="n">
        <f aca="false">R25+1</f>
        <v>20</v>
      </c>
      <c r="T25" s="236" t="n">
        <f aca="false">S25+1</f>
        <v>21</v>
      </c>
      <c r="U25" s="236" t="n">
        <f aca="false">T25+1</f>
        <v>22</v>
      </c>
      <c r="V25" s="236" t="n">
        <f aca="false">U25+1</f>
        <v>23</v>
      </c>
      <c r="W25" s="236" t="n">
        <f aca="false">V25+1</f>
        <v>24</v>
      </c>
      <c r="X25" s="236" t="n">
        <f aca="false">W25+1</f>
        <v>25</v>
      </c>
      <c r="Y25" s="236" t="n">
        <f aca="false">X25+1</f>
        <v>26</v>
      </c>
      <c r="Z25" s="236" t="n">
        <f aca="false">Y25+1</f>
        <v>27</v>
      </c>
      <c r="AA25" s="236" t="n">
        <f aca="false">Z25+1</f>
        <v>28</v>
      </c>
      <c r="AB25" s="236" t="n">
        <f aca="false">AA25+1</f>
        <v>29</v>
      </c>
      <c r="AC25" s="236" t="n">
        <f aca="false">AB25+1</f>
        <v>30</v>
      </c>
      <c r="AD25" s="236" t="n">
        <f aca="false">AC25+1</f>
        <v>31</v>
      </c>
      <c r="AE25" s="236" t="n">
        <f aca="false">AD25+1</f>
        <v>32</v>
      </c>
      <c r="AF25" s="236" t="n">
        <f aca="false">AE25+1</f>
        <v>33</v>
      </c>
      <c r="AG25" s="236" t="n">
        <f aca="false">AF25+1</f>
        <v>34</v>
      </c>
      <c r="AH25" s="236" t="n">
        <f aca="false">AG25+1</f>
        <v>35</v>
      </c>
      <c r="AI25" s="236" t="n">
        <f aca="false">AH25+1</f>
        <v>36</v>
      </c>
      <c r="AJ25" s="236" t="n">
        <f aca="false">AI25+1</f>
        <v>37</v>
      </c>
      <c r="AK25" s="236" t="n">
        <f aca="false">AJ25+1</f>
        <v>38</v>
      </c>
      <c r="AL25" s="236" t="n">
        <f aca="false">AK25+1</f>
        <v>39</v>
      </c>
      <c r="AM25" s="236" t="n">
        <f aca="false">AL25+1</f>
        <v>40</v>
      </c>
      <c r="AN25" s="236" t="n">
        <f aca="false">AM25+1</f>
        <v>41</v>
      </c>
      <c r="AO25" s="236" t="n">
        <f aca="false">AN25+1</f>
        <v>42</v>
      </c>
      <c r="AP25" s="236" t="n">
        <f aca="false">AO25+1</f>
        <v>43</v>
      </c>
      <c r="AQ25" s="236" t="n">
        <f aca="false">AP25+1</f>
        <v>44</v>
      </c>
      <c r="AR25" s="236" t="n">
        <f aca="false">AQ25+1</f>
        <v>45</v>
      </c>
      <c r="AS25" s="236" t="n">
        <f aca="false">AR25+1</f>
        <v>46</v>
      </c>
      <c r="AT25" s="236" t="n">
        <f aca="false">AS25+1</f>
        <v>47</v>
      </c>
      <c r="AU25" s="236" t="n">
        <f aca="false">AT25+1</f>
        <v>48</v>
      </c>
      <c r="AV25" s="236" t="n">
        <f aca="false">AU25+1</f>
        <v>49</v>
      </c>
    </row>
    <row r="26" s="237" customFormat="true" ht="36" hidden="false" customHeight="true" outlineLevel="0" collapsed="false">
      <c r="A26" s="238" t="n">
        <v>1</v>
      </c>
      <c r="B26" s="239" t="s">
        <v>518</v>
      </c>
      <c r="C26" s="239" t="s">
        <v>23</v>
      </c>
      <c r="D26" s="240" t="n">
        <v>45657</v>
      </c>
      <c r="E26" s="239" t="s">
        <v>23</v>
      </c>
      <c r="F26" s="239" t="s">
        <v>23</v>
      </c>
      <c r="G26" s="239" t="s">
        <v>23</v>
      </c>
      <c r="H26" s="239" t="s">
        <v>23</v>
      </c>
      <c r="I26" s="239" t="s">
        <v>23</v>
      </c>
      <c r="J26" s="239" t="s">
        <v>23</v>
      </c>
      <c r="K26" s="239" t="s">
        <v>23</v>
      </c>
      <c r="L26" s="239" t="n">
        <v>10</v>
      </c>
      <c r="M26" s="241" t="s">
        <v>519</v>
      </c>
      <c r="N26" s="242" t="s">
        <v>520</v>
      </c>
      <c r="O26" s="239" t="s">
        <v>521</v>
      </c>
      <c r="P26" s="243" t="n">
        <v>2851.22398</v>
      </c>
      <c r="Q26" s="244" t="s">
        <v>522</v>
      </c>
      <c r="R26" s="239" t="n">
        <f aca="false">P26</f>
        <v>2851.22398</v>
      </c>
      <c r="S26" s="244" t="s">
        <v>523</v>
      </c>
      <c r="T26" s="244" t="s">
        <v>523</v>
      </c>
      <c r="U26" s="239" t="n">
        <v>3</v>
      </c>
      <c r="V26" s="239" t="n">
        <v>3</v>
      </c>
      <c r="W26" s="244" t="s">
        <v>524</v>
      </c>
      <c r="X26" s="243" t="n">
        <v>2806</v>
      </c>
      <c r="Y26" s="244"/>
      <c r="Z26" s="239" t="n">
        <v>1</v>
      </c>
      <c r="AA26" s="243" t="n">
        <v>2264.25288</v>
      </c>
      <c r="AB26" s="239" t="n">
        <f aca="false">AA26</f>
        <v>2264.25288</v>
      </c>
      <c r="AC26" s="239" t="str">
        <f aca="false">W26</f>
        <v>ЮНИТЕЛ ИНЖИНИРИНГ (ООО)</v>
      </c>
      <c r="AD26" s="239" t="n">
        <v>2717.10346</v>
      </c>
      <c r="AE26" s="239" t="n">
        <f aca="false">AD26</f>
        <v>2717.10346</v>
      </c>
      <c r="AF26" s="245" t="s">
        <v>525</v>
      </c>
      <c r="AG26" s="244" t="s">
        <v>526</v>
      </c>
      <c r="AH26" s="246" t="n">
        <v>44881</v>
      </c>
      <c r="AI26" s="246" t="n">
        <v>44858</v>
      </c>
      <c r="AJ26" s="246" t="n">
        <v>44874</v>
      </c>
      <c r="AK26" s="246" t="n">
        <v>44900</v>
      </c>
      <c r="AL26" s="239" t="s">
        <v>23</v>
      </c>
      <c r="AM26" s="239" t="s">
        <v>23</v>
      </c>
      <c r="AN26" s="239" t="s">
        <v>23</v>
      </c>
      <c r="AO26" s="239" t="s">
        <v>23</v>
      </c>
      <c r="AP26" s="246" t="n">
        <v>44920</v>
      </c>
      <c r="AQ26" s="246" t="n">
        <v>44914</v>
      </c>
      <c r="AR26" s="245" t="s">
        <v>527</v>
      </c>
      <c r="AS26" s="245" t="s">
        <v>528</v>
      </c>
      <c r="AT26" s="245" t="s">
        <v>529</v>
      </c>
      <c r="AU26" s="239" t="s">
        <v>23</v>
      </c>
      <c r="AV26" s="241" t="s">
        <v>530</v>
      </c>
    </row>
    <row r="27" customFormat="false" ht="60" hidden="false" customHeight="false" outlineLevel="0" collapsed="false">
      <c r="A27" s="238"/>
      <c r="B27" s="239"/>
      <c r="C27" s="239"/>
      <c r="D27" s="240"/>
      <c r="E27" s="239"/>
      <c r="F27" s="239"/>
      <c r="G27" s="239"/>
      <c r="H27" s="239"/>
      <c r="I27" s="239"/>
      <c r="J27" s="239"/>
      <c r="K27" s="239"/>
      <c r="L27" s="239"/>
      <c r="M27" s="241"/>
      <c r="N27" s="242"/>
      <c r="O27" s="239"/>
      <c r="P27" s="243"/>
      <c r="Q27" s="244"/>
      <c r="R27" s="239"/>
      <c r="S27" s="244"/>
      <c r="T27" s="244"/>
      <c r="U27" s="239"/>
      <c r="V27" s="239"/>
      <c r="W27" s="244" t="s">
        <v>531</v>
      </c>
      <c r="X27" s="243" t="n">
        <v>2851.22398</v>
      </c>
      <c r="Y27" s="244" t="s">
        <v>531</v>
      </c>
      <c r="Z27" s="239"/>
      <c r="AA27" s="243" t="n">
        <v>2851.22398</v>
      </c>
      <c r="AB27" s="239"/>
      <c r="AC27" s="239"/>
      <c r="AD27" s="239"/>
      <c r="AE27" s="239"/>
      <c r="AF27" s="245"/>
      <c r="AG27" s="244"/>
      <c r="AH27" s="246"/>
      <c r="AI27" s="246"/>
      <c r="AJ27" s="246"/>
      <c r="AK27" s="246"/>
      <c r="AL27" s="239"/>
      <c r="AM27" s="239"/>
      <c r="AN27" s="239"/>
      <c r="AO27" s="239"/>
      <c r="AP27" s="246"/>
      <c r="AQ27" s="246"/>
      <c r="AR27" s="245"/>
      <c r="AS27" s="245"/>
      <c r="AT27" s="245"/>
      <c r="AU27" s="239"/>
      <c r="AV27" s="241"/>
    </row>
    <row r="28" customFormat="false" ht="84" hidden="false" customHeight="false" outlineLevel="0" collapsed="false">
      <c r="A28" s="238"/>
      <c r="B28" s="239"/>
      <c r="C28" s="239"/>
      <c r="D28" s="240"/>
      <c r="E28" s="239"/>
      <c r="F28" s="239"/>
      <c r="G28" s="239"/>
      <c r="H28" s="239"/>
      <c r="I28" s="239"/>
      <c r="J28" s="239"/>
      <c r="K28" s="239"/>
      <c r="L28" s="239"/>
      <c r="M28" s="241"/>
      <c r="N28" s="242"/>
      <c r="O28" s="239"/>
      <c r="P28" s="243"/>
      <c r="Q28" s="244"/>
      <c r="R28" s="239"/>
      <c r="S28" s="244"/>
      <c r="T28" s="244"/>
      <c r="U28" s="239"/>
      <c r="V28" s="239"/>
      <c r="W28" s="244" t="s">
        <v>532</v>
      </c>
      <c r="X28" s="243" t="n">
        <v>2822.7118</v>
      </c>
      <c r="Y28" s="244"/>
      <c r="Z28" s="239"/>
      <c r="AA28" s="243" t="n">
        <v>2278.509</v>
      </c>
      <c r="AB28" s="239"/>
      <c r="AC28" s="239"/>
      <c r="AD28" s="239"/>
      <c r="AE28" s="239"/>
      <c r="AF28" s="245"/>
      <c r="AG28" s="244"/>
      <c r="AH28" s="246"/>
      <c r="AI28" s="246"/>
      <c r="AJ28" s="246"/>
      <c r="AK28" s="246"/>
      <c r="AL28" s="239"/>
      <c r="AM28" s="239"/>
      <c r="AN28" s="239"/>
      <c r="AO28" s="239"/>
      <c r="AP28" s="246"/>
      <c r="AQ28" s="246"/>
      <c r="AR28" s="245"/>
      <c r="AS28" s="245"/>
      <c r="AT28" s="245"/>
      <c r="AU28" s="239"/>
      <c r="AV28" s="241"/>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75" zoomScaleNormal="90" zoomScalePageLayoutView="75"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47"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48"/>
    </row>
    <row r="5" customFormat="false" ht="18.75" hidden="false" customHeight="false" outlineLevel="0" collapsed="false">
      <c r="A5" s="249" t="str">
        <f aca="false">'7. Паспорт отчет о закупке'!A5:AV5</f>
        <v>Год раскрытия информации: 2025 год</v>
      </c>
      <c r="B5" s="249"/>
      <c r="C5" s="250"/>
      <c r="D5" s="250"/>
      <c r="E5" s="250"/>
      <c r="F5" s="250"/>
      <c r="G5" s="250"/>
      <c r="H5" s="250"/>
    </row>
    <row r="6" customFormat="false" ht="18.75" hidden="false" customHeight="false" outlineLevel="0" collapsed="false">
      <c r="A6" s="251"/>
      <c r="B6" s="251"/>
      <c r="C6" s="251"/>
      <c r="D6" s="251"/>
      <c r="E6" s="251"/>
      <c r="F6" s="251"/>
      <c r="G6" s="251"/>
      <c r="H6" s="251"/>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L_525-РЗА-6</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2" t="str">
        <f aca="false">'7. Паспорт отчет о закупке'!A15:AV15</f>
        <v>Установка комплекта дуговой защиты присоединений 6 кВ на сооружение "ПС 35 кВ "Эссо" ЗРУ 6 кВ" в количестве 12 шт.</v>
      </c>
      <c r="B15" s="252"/>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3"/>
    </row>
    <row r="18" customFormat="false" ht="33.75" hidden="false" customHeight="true" outlineLevel="0" collapsed="false">
      <c r="A18" s="254" t="s">
        <v>534</v>
      </c>
      <c r="B18" s="254"/>
    </row>
    <row r="19" customFormat="false" ht="15.75" hidden="false" customHeight="false" outlineLevel="0" collapsed="false">
      <c r="B19" s="248"/>
    </row>
    <row r="20" customFormat="false" ht="16.5" hidden="false" customHeight="false" outlineLevel="0" collapsed="false">
      <c r="B20" s="255"/>
    </row>
    <row r="21" customFormat="false" ht="114" hidden="false" customHeight="true" outlineLevel="0" collapsed="false">
      <c r="A21" s="256" t="s">
        <v>535</v>
      </c>
      <c r="B21" s="257" t="str">
        <f aca="false">A15</f>
        <v>Установка комплекта дуговой защиты присоединений 6 кВ на сооружение "ПС 35 кВ "Эссо" ЗРУ 6 кВ" в количестве 12 шт.</v>
      </c>
    </row>
    <row r="22" customFormat="false" ht="32.25" hidden="false" customHeight="false" outlineLevel="0" collapsed="false">
      <c r="A22" s="256" t="s">
        <v>536</v>
      </c>
      <c r="B22" s="38" t="s">
        <v>29</v>
      </c>
    </row>
    <row r="23" customFormat="false" ht="16.5" hidden="false" customHeight="false" outlineLevel="0" collapsed="false">
      <c r="A23" s="256" t="s">
        <v>537</v>
      </c>
      <c r="B23" s="257" t="s">
        <v>538</v>
      </c>
    </row>
    <row r="24" customFormat="false" ht="16.5" hidden="false" customHeight="false" outlineLevel="0" collapsed="false">
      <c r="A24" s="256" t="s">
        <v>539</v>
      </c>
      <c r="B24" s="257" t="s">
        <v>23</v>
      </c>
    </row>
    <row r="25" customFormat="false" ht="16.5" hidden="false" customHeight="false" outlineLevel="0" collapsed="false">
      <c r="A25" s="258" t="s">
        <v>540</v>
      </c>
      <c r="B25" s="259" t="n">
        <v>2024</v>
      </c>
    </row>
    <row r="26" customFormat="false" ht="16.5" hidden="false" customHeight="false" outlineLevel="0" collapsed="false">
      <c r="A26" s="260" t="s">
        <v>541</v>
      </c>
      <c r="B26" s="257" t="s">
        <v>542</v>
      </c>
    </row>
    <row r="27" customFormat="false" ht="29.25" hidden="false" customHeight="false" outlineLevel="0" collapsed="false">
      <c r="A27" s="261" t="s">
        <v>543</v>
      </c>
      <c r="B27" s="262" t="n">
        <f aca="false">'6.2. Паспорт фин осв ввод'!D24</f>
        <v>1.23883985</v>
      </c>
    </row>
    <row r="28" customFormat="false" ht="16.5" hidden="false" customHeight="false" outlineLevel="0" collapsed="false">
      <c r="A28" s="263" t="s">
        <v>544</v>
      </c>
      <c r="B28" s="262" t="s">
        <v>545</v>
      </c>
    </row>
    <row r="29" customFormat="false" ht="29.25" hidden="false" customHeight="false" outlineLevel="0" collapsed="false">
      <c r="A29" s="264" t="s">
        <v>546</v>
      </c>
      <c r="B29" s="262" t="n">
        <f aca="false">B30</f>
        <v>0.826944552</v>
      </c>
    </row>
    <row r="30" customFormat="false" ht="29.25" hidden="false" customHeight="false" outlineLevel="0" collapsed="false">
      <c r="A30" s="264" t="s">
        <v>547</v>
      </c>
      <c r="B30" s="262" t="n">
        <f aca="false">B38</f>
        <v>0.826944552</v>
      </c>
    </row>
    <row r="31" customFormat="false" ht="16.5" hidden="false" customHeight="false" outlineLevel="0" collapsed="false">
      <c r="A31" s="263" t="s">
        <v>548</v>
      </c>
      <c r="B31" s="262" t="s">
        <v>23</v>
      </c>
    </row>
    <row r="32" customFormat="false" ht="29.25" hidden="false" customHeight="false" outlineLevel="0" collapsed="false">
      <c r="A32" s="264" t="s">
        <v>549</v>
      </c>
      <c r="B32" s="262" t="s">
        <v>23</v>
      </c>
    </row>
    <row r="33" customFormat="false" ht="16.5" hidden="false" customHeight="false" outlineLevel="0" collapsed="false">
      <c r="A33" s="263" t="s">
        <v>550</v>
      </c>
      <c r="B33" s="262" t="s">
        <v>23</v>
      </c>
    </row>
    <row r="34" customFormat="false" ht="16.5" hidden="false" customHeight="false" outlineLevel="0" collapsed="false">
      <c r="A34" s="263" t="s">
        <v>551</v>
      </c>
      <c r="B34" s="262" t="s">
        <v>23</v>
      </c>
    </row>
    <row r="35" customFormat="false" ht="16.5" hidden="false" customHeight="false" outlineLevel="0" collapsed="false">
      <c r="A35" s="263" t="s">
        <v>552</v>
      </c>
      <c r="B35" s="262" t="s">
        <v>23</v>
      </c>
    </row>
    <row r="36" customFormat="false" ht="16.5" hidden="false" customHeight="false" outlineLevel="0" collapsed="false">
      <c r="A36" s="263" t="s">
        <v>553</v>
      </c>
      <c r="B36" s="262" t="s">
        <v>23</v>
      </c>
    </row>
    <row r="37" customFormat="false" ht="29.25" hidden="false" customHeight="false" outlineLevel="0" collapsed="false">
      <c r="A37" s="264" t="s">
        <v>554</v>
      </c>
      <c r="B37" s="262" t="s">
        <v>555</v>
      </c>
    </row>
    <row r="38" customFormat="false" ht="16.5" hidden="false" customHeight="false" outlineLevel="0" collapsed="false">
      <c r="A38" s="263" t="s">
        <v>550</v>
      </c>
      <c r="B38" s="262" t="n">
        <f aca="false">B40</f>
        <v>0.826944552</v>
      </c>
    </row>
    <row r="39" customFormat="false" ht="16.5" hidden="false" customHeight="false" outlineLevel="0" collapsed="false">
      <c r="A39" s="263" t="s">
        <v>551</v>
      </c>
      <c r="B39" s="265" t="n">
        <f aca="false">B38/B27</f>
        <v>0.667515298284924</v>
      </c>
    </row>
    <row r="40" customFormat="false" ht="16.5" hidden="false" customHeight="false" outlineLevel="0" collapsed="false">
      <c r="A40" s="263" t="s">
        <v>552</v>
      </c>
      <c r="B40" s="262" t="n">
        <f aca="false">B41*1.2</f>
        <v>0.826944552</v>
      </c>
    </row>
    <row r="41" customFormat="false" ht="16.5" hidden="false" customHeight="false" outlineLevel="0" collapsed="false">
      <c r="A41" s="263" t="s">
        <v>553</v>
      </c>
      <c r="B41" s="262" t="n">
        <v>0.68912046</v>
      </c>
    </row>
    <row r="42" customFormat="false" ht="29.25" hidden="false" customHeight="false" outlineLevel="0" collapsed="false">
      <c r="A42" s="264" t="s">
        <v>556</v>
      </c>
      <c r="B42" s="262" t="s">
        <v>23</v>
      </c>
    </row>
    <row r="43" customFormat="false" ht="16.5" hidden="false" customHeight="false" outlineLevel="0" collapsed="false">
      <c r="A43" s="263" t="s">
        <v>550</v>
      </c>
      <c r="B43" s="262" t="s">
        <v>23</v>
      </c>
    </row>
    <row r="44" customFormat="false" ht="16.5" hidden="false" customHeight="false" outlineLevel="0" collapsed="false">
      <c r="A44" s="263" t="s">
        <v>551</v>
      </c>
      <c r="B44" s="262" t="s">
        <v>23</v>
      </c>
    </row>
    <row r="45" customFormat="false" ht="16.5" hidden="false" customHeight="false" outlineLevel="0" collapsed="false">
      <c r="A45" s="263" t="s">
        <v>552</v>
      </c>
      <c r="B45" s="262" t="s">
        <v>23</v>
      </c>
    </row>
    <row r="46" customFormat="false" ht="16.5" hidden="false" customHeight="false" outlineLevel="0" collapsed="false">
      <c r="A46" s="263" t="s">
        <v>553</v>
      </c>
      <c r="B46" s="262" t="s">
        <v>23</v>
      </c>
    </row>
    <row r="47" customFormat="false" ht="29.25" hidden="false" customHeight="false" outlineLevel="0" collapsed="false">
      <c r="A47" s="266" t="s">
        <v>557</v>
      </c>
      <c r="B47" s="262" t="s">
        <v>23</v>
      </c>
    </row>
    <row r="48" customFormat="false" ht="16.5" hidden="false" customHeight="false" outlineLevel="0" collapsed="false">
      <c r="A48" s="267" t="s">
        <v>548</v>
      </c>
      <c r="B48" s="262" t="s">
        <v>23</v>
      </c>
    </row>
    <row r="49" customFormat="false" ht="16.5" hidden="false" customHeight="false" outlineLevel="0" collapsed="false">
      <c r="A49" s="267" t="s">
        <v>558</v>
      </c>
      <c r="B49" s="262" t="s">
        <v>23</v>
      </c>
    </row>
    <row r="50" customFormat="false" ht="16.5" hidden="false" customHeight="false" outlineLevel="0" collapsed="false">
      <c r="A50" s="267" t="s">
        <v>559</v>
      </c>
      <c r="B50" s="262" t="s">
        <v>23</v>
      </c>
    </row>
    <row r="51" customFormat="false" ht="16.5" hidden="false" customHeight="false" outlineLevel="0" collapsed="false">
      <c r="A51" s="267" t="s">
        <v>560</v>
      </c>
      <c r="B51" s="262" t="s">
        <v>23</v>
      </c>
    </row>
    <row r="52" customFormat="false" ht="16.5" hidden="false" customHeight="false" outlineLevel="0" collapsed="false">
      <c r="A52" s="258" t="s">
        <v>561</v>
      </c>
      <c r="B52" s="265" t="n">
        <f aca="false">B53/B27</f>
        <v>0.819937064504343</v>
      </c>
    </row>
    <row r="53" customFormat="false" ht="16.5" hidden="false" customHeight="false" outlineLevel="0" collapsed="false">
      <c r="A53" s="258" t="s">
        <v>562</v>
      </c>
      <c r="B53" s="262" t="n">
        <f aca="false">0.70880955+0.27764008+0.02932108</f>
        <v>1.01577071</v>
      </c>
    </row>
    <row r="54" customFormat="false" ht="16.5" hidden="false" customHeight="false" outlineLevel="0" collapsed="false">
      <c r="A54" s="258" t="s">
        <v>563</v>
      </c>
      <c r="B54" s="265" t="n">
        <f aca="false">B55/B27</f>
        <v>0.683280885741607</v>
      </c>
    </row>
    <row r="55" customFormat="false" ht="16.5" hidden="false" customHeight="false" outlineLevel="0" collapsed="false">
      <c r="A55" s="260" t="s">
        <v>564</v>
      </c>
      <c r="B55" s="262" t="n">
        <f aca="false">0.15735513+0.68912046</f>
        <v>0.84647559</v>
      </c>
    </row>
    <row r="56" customFormat="false" ht="15.75" hidden="false" customHeight="true" outlineLevel="0" collapsed="false">
      <c r="A56" s="266" t="s">
        <v>565</v>
      </c>
      <c r="B56" s="268" t="s">
        <v>23</v>
      </c>
    </row>
    <row r="57" customFormat="false" ht="16.5" hidden="false" customHeight="false" outlineLevel="0" collapsed="false">
      <c r="A57" s="269" t="s">
        <v>566</v>
      </c>
      <c r="B57" s="268" t="s">
        <v>23</v>
      </c>
    </row>
    <row r="58" customFormat="false" ht="16.5" hidden="false" customHeight="false" outlineLevel="0" collapsed="false">
      <c r="A58" s="269" t="s">
        <v>567</v>
      </c>
      <c r="B58" s="268" t="s">
        <v>23</v>
      </c>
    </row>
    <row r="59" customFormat="false" ht="16.5" hidden="false" customHeight="false" outlineLevel="0" collapsed="false">
      <c r="A59" s="269" t="s">
        <v>568</v>
      </c>
      <c r="B59" s="268" t="s">
        <v>23</v>
      </c>
    </row>
    <row r="60" customFormat="false" ht="16.5" hidden="false" customHeight="false" outlineLevel="0" collapsed="false">
      <c r="A60" s="269" t="s">
        <v>569</v>
      </c>
      <c r="B60" s="268" t="s">
        <v>23</v>
      </c>
    </row>
    <row r="61" customFormat="false" ht="16.5" hidden="false" customHeight="false" outlineLevel="0" collapsed="false">
      <c r="A61" s="270" t="s">
        <v>570</v>
      </c>
      <c r="B61" s="262" t="s">
        <v>555</v>
      </c>
    </row>
    <row r="62" customFormat="false" ht="30.75" hidden="false" customHeight="false" outlineLevel="0" collapsed="false">
      <c r="A62" s="267" t="s">
        <v>571</v>
      </c>
      <c r="B62" s="257" t="s">
        <v>23</v>
      </c>
    </row>
    <row r="63" customFormat="false" ht="29.25" hidden="false" customHeight="false" outlineLevel="0" collapsed="false">
      <c r="A63" s="258" t="s">
        <v>572</v>
      </c>
      <c r="B63" s="257" t="s">
        <v>23</v>
      </c>
    </row>
    <row r="64" customFormat="false" ht="16.5" hidden="false" customHeight="false" outlineLevel="0" collapsed="false">
      <c r="A64" s="267" t="s">
        <v>548</v>
      </c>
      <c r="B64" s="257" t="s">
        <v>23</v>
      </c>
    </row>
    <row r="65" customFormat="false" ht="16.5" hidden="false" customHeight="false" outlineLevel="0" collapsed="false">
      <c r="A65" s="267" t="s">
        <v>573</v>
      </c>
      <c r="B65" s="257" t="s">
        <v>23</v>
      </c>
    </row>
    <row r="66" customFormat="false" ht="16.5" hidden="false" customHeight="false" outlineLevel="0" collapsed="false">
      <c r="A66" s="267" t="s">
        <v>574</v>
      </c>
      <c r="B66" s="257" t="s">
        <v>23</v>
      </c>
    </row>
    <row r="67" customFormat="false" ht="16.5" hidden="false" customHeight="false" outlineLevel="0" collapsed="false">
      <c r="A67" s="271" t="s">
        <v>575</v>
      </c>
      <c r="B67" s="257" t="s">
        <v>23</v>
      </c>
    </row>
    <row r="68" customFormat="false" ht="16.5" hidden="false" customHeight="false" outlineLevel="0" collapsed="false">
      <c r="A68" s="258" t="s">
        <v>576</v>
      </c>
      <c r="B68" s="257" t="s">
        <v>23</v>
      </c>
    </row>
    <row r="69" customFormat="false" ht="16.5" hidden="false" customHeight="false" outlineLevel="0" collapsed="false">
      <c r="A69" s="269" t="s">
        <v>577</v>
      </c>
      <c r="B69" s="257" t="s">
        <v>23</v>
      </c>
    </row>
    <row r="70" customFormat="false" ht="16.5" hidden="false" customHeight="false" outlineLevel="0" collapsed="false">
      <c r="A70" s="269" t="s">
        <v>578</v>
      </c>
      <c r="B70" s="257" t="s">
        <v>23</v>
      </c>
    </row>
    <row r="71" customFormat="false" ht="16.5" hidden="false" customHeight="false" outlineLevel="0" collapsed="false">
      <c r="A71" s="269" t="s">
        <v>579</v>
      </c>
      <c r="B71" s="257" t="s">
        <v>23</v>
      </c>
    </row>
    <row r="72" customFormat="false" ht="29.25" hidden="false" customHeight="false" outlineLevel="0" collapsed="false">
      <c r="A72" s="272" t="s">
        <v>580</v>
      </c>
      <c r="B72" s="257" t="s">
        <v>581</v>
      </c>
    </row>
    <row r="73" customFormat="false" ht="28.5" hidden="false" customHeight="true" outlineLevel="0" collapsed="false">
      <c r="A73" s="266" t="s">
        <v>582</v>
      </c>
      <c r="B73" s="257" t="s">
        <v>23</v>
      </c>
    </row>
    <row r="74" customFormat="false" ht="15.75" hidden="false" customHeight="false" outlineLevel="0" collapsed="false">
      <c r="A74" s="269" t="s">
        <v>583</v>
      </c>
      <c r="B74" s="257"/>
    </row>
    <row r="75" customFormat="false" ht="15.75" hidden="false" customHeight="false" outlineLevel="0" collapsed="false">
      <c r="A75" s="269" t="s">
        <v>584</v>
      </c>
      <c r="B75" s="257"/>
    </row>
    <row r="76" customFormat="false" ht="15.75" hidden="false" customHeight="false" outlineLevel="0" collapsed="false">
      <c r="A76" s="269" t="s">
        <v>585</v>
      </c>
      <c r="B76" s="257"/>
    </row>
    <row r="77" customFormat="false" ht="15.75" hidden="false" customHeight="false" outlineLevel="0" collapsed="false">
      <c r="A77" s="269" t="s">
        <v>586</v>
      </c>
      <c r="B77" s="257"/>
    </row>
    <row r="78" customFormat="false" ht="16.5" hidden="false" customHeight="false" outlineLevel="0" collapsed="false">
      <c r="A78" s="273" t="s">
        <v>587</v>
      </c>
      <c r="B78" s="257"/>
    </row>
    <row r="81" customFormat="false" ht="15.75" hidden="false" customHeight="false" outlineLevel="0" collapsed="false">
      <c r="A81" s="274"/>
      <c r="B81" s="275"/>
    </row>
    <row r="82" customFormat="false" ht="15.75" hidden="false" customHeight="false" outlineLevel="0" collapsed="false">
      <c r="B82" s="276"/>
    </row>
    <row r="83" customFormat="false" ht="15.75" hidden="false" customHeight="false" outlineLevel="0" collapsed="false">
      <c r="B83" s="277"/>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111">
      <formula>""</formula>
    </cfRule>
    <cfRule type="cellIs" priority="3" operator="equal" aboveAverage="0" equalAverage="0" bottom="0" percent="0" rank="0" text="" dxfId="112">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L_525-РЗА-6</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комплекта дуговой защиты присоединений 6 кВ на сооружение "ПС 35 кВ "Эссо" ЗРУ 6 кВ" в количестве 12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75" zoomScaleNormal="60" zoomScalePageLayoutView="75"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L_525-РЗА-6</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комплекта дуговой защиты присоединений 6 кВ на сооружение "ПС 35 кВ "Эссо" ЗРУ 6 кВ" в количестве 12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112</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113</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114</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115</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116</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117</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118</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119</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120</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121</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122</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123</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75" zoomScaleNormal="100" zoomScalePageLayoutView="75"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L_525-РЗА-6</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комплекта дуговой защиты присоединений 6 кВ на сооружение "ПС 35 кВ "Эссо" ЗРУ 6 кВ" в количестве 12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6" t="s">
        <v>110</v>
      </c>
      <c r="C23" s="76" t="s">
        <v>111</v>
      </c>
      <c r="D23" s="76" t="s">
        <v>110</v>
      </c>
      <c r="E23" s="76" t="s">
        <v>111</v>
      </c>
      <c r="F23" s="76" t="s">
        <v>110</v>
      </c>
      <c r="G23" s="76" t="s">
        <v>111</v>
      </c>
      <c r="H23" s="76" t="s">
        <v>110</v>
      </c>
      <c r="I23" s="76" t="s">
        <v>111</v>
      </c>
      <c r="J23" s="76" t="s">
        <v>110</v>
      </c>
      <c r="K23" s="76" t="s">
        <v>110</v>
      </c>
      <c r="L23" s="76" t="s">
        <v>111</v>
      </c>
      <c r="M23" s="76" t="s">
        <v>110</v>
      </c>
      <c r="N23" s="76" t="s">
        <v>111</v>
      </c>
      <c r="O23" s="76" t="s">
        <v>110</v>
      </c>
      <c r="P23" s="76" t="s">
        <v>111</v>
      </c>
      <c r="Q23" s="76" t="s">
        <v>110</v>
      </c>
      <c r="R23" s="76" t="s">
        <v>111</v>
      </c>
      <c r="S23" s="76" t="s">
        <v>110</v>
      </c>
      <c r="T23" s="76" t="s">
        <v>110</v>
      </c>
      <c r="U23" s="76" t="s">
        <v>110</v>
      </c>
      <c r="V23" s="76" t="s">
        <v>110</v>
      </c>
      <c r="W23" s="76" t="s">
        <v>111</v>
      </c>
      <c r="X23" s="76" t="s">
        <v>110</v>
      </c>
      <c r="Y23" s="76" t="s">
        <v>110</v>
      </c>
      <c r="Z23" s="57" t="s">
        <v>110</v>
      </c>
      <c r="AA23" s="57" t="s">
        <v>110</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75" zoomScaleNormal="100" zoomScalePageLayoutView="7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L_525-РЗА-6</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комплекта дуговой защиты присоединений 6 кВ на сооружение "ПС 35 кВ "Эссо" ЗРУ 6 кВ" в количестве 12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139</v>
      </c>
      <c r="C22" s="84" t="s">
        <v>140</v>
      </c>
      <c r="D22" s="26"/>
      <c r="E22" s="26"/>
      <c r="F22" s="27"/>
      <c r="G22" s="27"/>
      <c r="H22" s="27"/>
      <c r="I22" s="27"/>
      <c r="J22" s="27"/>
      <c r="K22" s="27"/>
      <c r="L22" s="27"/>
      <c r="M22" s="27"/>
      <c r="N22" s="27"/>
      <c r="O22" s="27"/>
      <c r="P22" s="27"/>
      <c r="Q22" s="28"/>
      <c r="R22" s="28"/>
      <c r="S22" s="28"/>
      <c r="T22" s="28"/>
      <c r="U22" s="28"/>
    </row>
    <row r="23" customFormat="false" ht="29.85" hidden="false" customHeight="false" outlineLevel="0" collapsed="false">
      <c r="A23" s="29" t="s">
        <v>18</v>
      </c>
      <c r="B23" s="85" t="s">
        <v>141</v>
      </c>
      <c r="C23" s="23" t="s">
        <v>142</v>
      </c>
      <c r="D23" s="40"/>
      <c r="E23" s="40"/>
      <c r="F23" s="40"/>
      <c r="G23" s="40"/>
      <c r="H23" s="40"/>
      <c r="I23" s="40"/>
      <c r="J23" s="40"/>
      <c r="K23" s="40"/>
      <c r="L23" s="40"/>
      <c r="M23" s="40"/>
      <c r="N23" s="40"/>
      <c r="O23" s="40"/>
      <c r="P23" s="40"/>
      <c r="Q23" s="40"/>
      <c r="R23" s="40"/>
      <c r="S23" s="40"/>
      <c r="T23" s="40"/>
      <c r="U23" s="40"/>
    </row>
    <row r="24" customFormat="false" ht="71.6" hidden="false" customHeight="false" outlineLevel="0" collapsed="false">
      <c r="A24" s="29" t="s">
        <v>21</v>
      </c>
      <c r="B24" s="85"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145</v>
      </c>
      <c r="C25" s="41" t="n">
        <v>0.086030545</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146</v>
      </c>
      <c r="C26" s="41" t="s">
        <v>147</v>
      </c>
      <c r="D26" s="40"/>
      <c r="E26" s="40"/>
      <c r="F26" s="40"/>
      <c r="G26" s="40"/>
      <c r="H26" s="40"/>
      <c r="I26" s="40"/>
      <c r="J26" s="40"/>
      <c r="K26" s="40"/>
      <c r="L26" s="40"/>
      <c r="M26" s="40"/>
      <c r="N26" s="40"/>
      <c r="O26" s="40"/>
      <c r="P26" s="40"/>
      <c r="Q26" s="40"/>
      <c r="R26" s="40"/>
      <c r="S26" s="40"/>
      <c r="T26" s="40"/>
      <c r="U26" s="40"/>
    </row>
    <row r="27" customFormat="false" ht="85.55" hidden="false" customHeight="false" outlineLevel="0" collapsed="false">
      <c r="A27" s="29" t="s">
        <v>30</v>
      </c>
      <c r="B27" s="85"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150</v>
      </c>
      <c r="C28" s="25" t="n">
        <v>2023</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L_525-РЗА-6</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комплекта дуговой защиты присоединений 6 кВ на сооружение "ПС 35 кВ "Эссо" ЗРУ 6 кВ" в количестве 12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154</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155</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156</v>
      </c>
      <c r="B25" s="97"/>
      <c r="C25" s="97"/>
      <c r="D25" s="97"/>
      <c r="E25" s="97"/>
      <c r="F25" s="97"/>
      <c r="G25" s="97"/>
      <c r="H25" s="97"/>
      <c r="I25" s="97"/>
      <c r="J25" s="97"/>
      <c r="K25" s="97"/>
      <c r="L25" s="97"/>
      <c r="M25" s="97" t="s">
        <v>157</v>
      </c>
      <c r="N25" s="97"/>
      <c r="O25" s="97"/>
      <c r="P25" s="97"/>
      <c r="Q25" s="97"/>
      <c r="R25" s="97"/>
      <c r="S25" s="97"/>
      <c r="T25" s="97"/>
      <c r="U25" s="97"/>
      <c r="V25" s="97"/>
      <c r="W25" s="97"/>
      <c r="X25" s="97"/>
      <c r="Y25" s="97"/>
      <c r="Z25" s="97"/>
    </row>
    <row r="26" customFormat="false" ht="151.5" hidden="false" customHeight="true" outlineLevel="0" collapsed="false">
      <c r="A26" s="97" t="s">
        <v>158</v>
      </c>
      <c r="B26" s="98" t="s">
        <v>159</v>
      </c>
      <c r="C26" s="97" t="s">
        <v>160</v>
      </c>
      <c r="D26" s="97" t="s">
        <v>161</v>
      </c>
      <c r="E26" s="97" t="s">
        <v>162</v>
      </c>
      <c r="F26" s="97" t="s">
        <v>163</v>
      </c>
      <c r="G26" s="97" t="s">
        <v>164</v>
      </c>
      <c r="H26" s="97" t="s">
        <v>165</v>
      </c>
      <c r="I26" s="97" t="s">
        <v>166</v>
      </c>
      <c r="J26" s="97" t="s">
        <v>167</v>
      </c>
      <c r="K26" s="98" t="s">
        <v>168</v>
      </c>
      <c r="L26" s="98" t="s">
        <v>169</v>
      </c>
      <c r="M26" s="99" t="s">
        <v>170</v>
      </c>
      <c r="N26" s="98" t="s">
        <v>171</v>
      </c>
      <c r="O26" s="100" t="s">
        <v>172</v>
      </c>
      <c r="P26" s="100" t="s">
        <v>173</v>
      </c>
      <c r="Q26" s="100" t="s">
        <v>174</v>
      </c>
      <c r="R26" s="97" t="s">
        <v>165</v>
      </c>
      <c r="S26" s="100" t="s">
        <v>175</v>
      </c>
      <c r="T26" s="100" t="s">
        <v>176</v>
      </c>
      <c r="U26" s="100" t="s">
        <v>177</v>
      </c>
      <c r="V26" s="100" t="s">
        <v>174</v>
      </c>
      <c r="W26" s="101" t="s">
        <v>178</v>
      </c>
      <c r="X26" s="101" t="s">
        <v>179</v>
      </c>
      <c r="Y26" s="101" t="s">
        <v>180</v>
      </c>
      <c r="Z26" s="102" t="s">
        <v>181</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182</v>
      </c>
      <c r="B29" s="104" t="s">
        <v>183</v>
      </c>
      <c r="C29" s="104" t="s">
        <v>184</v>
      </c>
      <c r="D29" s="104" t="s">
        <v>185</v>
      </c>
      <c r="E29" s="104" t="s">
        <v>186</v>
      </c>
      <c r="F29" s="105" t="s">
        <v>187</v>
      </c>
      <c r="G29" s="105" t="s">
        <v>188</v>
      </c>
      <c r="H29" s="104" t="s">
        <v>165</v>
      </c>
      <c r="I29" s="105" t="s">
        <v>189</v>
      </c>
      <c r="J29" s="106" t="s">
        <v>190</v>
      </c>
      <c r="K29" s="107" t="s">
        <v>191</v>
      </c>
      <c r="L29" s="104"/>
      <c r="M29" s="107" t="s">
        <v>192</v>
      </c>
      <c r="N29" s="104"/>
      <c r="O29" s="104"/>
      <c r="P29" s="104"/>
      <c r="Q29" s="104"/>
      <c r="R29" s="104"/>
      <c r="S29" s="104"/>
      <c r="T29" s="104"/>
      <c r="U29" s="104"/>
      <c r="V29" s="104"/>
      <c r="W29" s="104"/>
      <c r="X29" s="104"/>
      <c r="Y29" s="104"/>
      <c r="Z29" s="104"/>
    </row>
    <row r="30" customFormat="false" ht="15" hidden="true" customHeight="false" outlineLevel="0" collapsed="false">
      <c r="A30" s="104" t="s">
        <v>182</v>
      </c>
      <c r="B30" s="104" t="s">
        <v>193</v>
      </c>
      <c r="C30" s="104" t="s">
        <v>194</v>
      </c>
      <c r="D30" s="104" t="s">
        <v>195</v>
      </c>
      <c r="E30" s="104" t="s">
        <v>196</v>
      </c>
      <c r="F30" s="105" t="s">
        <v>197</v>
      </c>
      <c r="G30" s="105" t="s">
        <v>198</v>
      </c>
      <c r="H30" s="104" t="s">
        <v>165</v>
      </c>
      <c r="I30" s="105" t="s">
        <v>199</v>
      </c>
      <c r="J30" s="106" t="s">
        <v>200</v>
      </c>
      <c r="K30" s="107" t="s">
        <v>201</v>
      </c>
      <c r="L30" s="108"/>
      <c r="M30" s="107" t="s">
        <v>202</v>
      </c>
      <c r="N30" s="107"/>
      <c r="O30" s="107"/>
      <c r="P30" s="107"/>
      <c r="Q30" s="107"/>
      <c r="R30" s="107"/>
      <c r="S30" s="107"/>
      <c r="T30" s="107"/>
      <c r="U30" s="107"/>
      <c r="V30" s="107"/>
      <c r="W30" s="107"/>
      <c r="X30" s="107"/>
      <c r="Y30" s="107"/>
      <c r="Z30" s="107"/>
    </row>
    <row r="31" customFormat="false" ht="15" hidden="true" customHeight="false" outlineLevel="0" collapsed="false">
      <c r="A31" s="104" t="s">
        <v>182</v>
      </c>
      <c r="B31" s="104" t="s">
        <v>203</v>
      </c>
      <c r="C31" s="104" t="s">
        <v>204</v>
      </c>
      <c r="D31" s="104" t="s">
        <v>205</v>
      </c>
      <c r="E31" s="104" t="s">
        <v>206</v>
      </c>
      <c r="F31" s="105" t="s">
        <v>207</v>
      </c>
      <c r="G31" s="105" t="s">
        <v>208</v>
      </c>
      <c r="H31" s="104" t="s">
        <v>165</v>
      </c>
      <c r="I31" s="105" t="s">
        <v>209</v>
      </c>
      <c r="J31" s="106" t="s">
        <v>210</v>
      </c>
      <c r="K31" s="107" t="s">
        <v>211</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182</v>
      </c>
      <c r="B32" s="104" t="s">
        <v>212</v>
      </c>
      <c r="C32" s="104" t="s">
        <v>213</v>
      </c>
      <c r="D32" s="104" t="s">
        <v>214</v>
      </c>
      <c r="E32" s="104" t="s">
        <v>215</v>
      </c>
      <c r="F32" s="105" t="s">
        <v>216</v>
      </c>
      <c r="G32" s="105" t="s">
        <v>217</v>
      </c>
      <c r="H32" s="104" t="s">
        <v>165</v>
      </c>
      <c r="I32" s="105" t="s">
        <v>218</v>
      </c>
      <c r="J32" s="106" t="s">
        <v>219</v>
      </c>
      <c r="K32" s="107" t="s">
        <v>220</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202</v>
      </c>
      <c r="B33" s="104" t="s">
        <v>202</v>
      </c>
      <c r="C33" s="104" t="s">
        <v>202</v>
      </c>
      <c r="D33" s="104" t="s">
        <v>202</v>
      </c>
      <c r="E33" s="104" t="s">
        <v>202</v>
      </c>
      <c r="F33" s="104" t="s">
        <v>202</v>
      </c>
      <c r="G33" s="104" t="s">
        <v>202</v>
      </c>
      <c r="H33" s="104" t="s">
        <v>202</v>
      </c>
      <c r="I33" s="104" t="s">
        <v>202</v>
      </c>
      <c r="J33" s="104" t="s">
        <v>202</v>
      </c>
      <c r="K33" s="104" t="s">
        <v>202</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221</v>
      </c>
      <c r="B34" s="109"/>
      <c r="C34" s="106" t="s">
        <v>222</v>
      </c>
      <c r="D34" s="106" t="s">
        <v>223</v>
      </c>
      <c r="E34" s="106" t="s">
        <v>224</v>
      </c>
      <c r="F34" s="106" t="s">
        <v>225</v>
      </c>
      <c r="G34" s="106" t="s">
        <v>226</v>
      </c>
      <c r="H34" s="105" t="s">
        <v>165</v>
      </c>
      <c r="I34" s="106" t="s">
        <v>227</v>
      </c>
      <c r="J34" s="106" t="s">
        <v>228</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202</v>
      </c>
      <c r="B35" s="104" t="s">
        <v>202</v>
      </c>
      <c r="C35" s="104" t="s">
        <v>202</v>
      </c>
      <c r="D35" s="104" t="s">
        <v>202</v>
      </c>
      <c r="E35" s="104" t="s">
        <v>202</v>
      </c>
      <c r="F35" s="104" t="s">
        <v>202</v>
      </c>
      <c r="G35" s="104" t="s">
        <v>202</v>
      </c>
      <c r="H35" s="104" t="s">
        <v>202</v>
      </c>
      <c r="I35" s="104" t="s">
        <v>202</v>
      </c>
      <c r="J35" s="104" t="s">
        <v>202</v>
      </c>
      <c r="K35" s="104" t="s">
        <v>202</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L_525-РЗА-6</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комплекта дуговой защиты присоединений 6 кВ на сооружение "ПС 35 кВ "Эссо" ЗРУ 6 кВ" в количестве 12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5" zoomScaleNormal="100" zoomScalePageLayoutView="75"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L_525-РЗА-6</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комплекта дуговой защиты присоединений 6 кВ на сооружение "ПС 35 кВ "Эссо" ЗРУ 6 кВ" в количестве 12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242</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243</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244</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245</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247</v>
      </c>
      <c r="AL25" s="133"/>
      <c r="AM25" s="134"/>
      <c r="AN25" s="134"/>
      <c r="AO25" s="135"/>
      <c r="AP25" s="135"/>
      <c r="AQ25" s="135"/>
      <c r="AR25" s="135"/>
      <c r="AS25" s="132"/>
    </row>
    <row r="26" customFormat="false" ht="17.25" hidden="false" customHeight="true" outlineLevel="0" collapsed="false">
      <c r="A26" s="136" t="s">
        <v>248</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249</v>
      </c>
      <c r="AO26" s="139"/>
      <c r="AP26" s="139"/>
      <c r="AQ26" s="140"/>
      <c r="AR26" s="140"/>
      <c r="AS26" s="132"/>
    </row>
    <row r="27" customFormat="false" ht="17.25" hidden="false" customHeight="true" outlineLevel="0" collapsed="false">
      <c r="A27" s="141" t="s">
        <v>250</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251</v>
      </c>
      <c r="AO27" s="143"/>
      <c r="AP27" s="143"/>
      <c r="AQ27" s="142" t="n">
        <v>0</v>
      </c>
      <c r="AR27" s="142"/>
      <c r="AS27" s="132"/>
    </row>
    <row r="28" customFormat="false" ht="17.25" hidden="false" customHeight="true" outlineLevel="0" collapsed="false">
      <c r="A28" s="141" t="s">
        <v>252</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253</v>
      </c>
      <c r="AO28" s="143"/>
      <c r="AP28" s="143"/>
      <c r="AQ28" s="142" t="n">
        <v>0</v>
      </c>
      <c r="AR28" s="142"/>
      <c r="AS28" s="132"/>
    </row>
    <row r="29" customFormat="false" ht="17.25" hidden="false" customHeight="true" outlineLevel="0" collapsed="false">
      <c r="A29" s="144" t="s">
        <v>254</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255</v>
      </c>
      <c r="AO29" s="146"/>
      <c r="AP29" s="146"/>
      <c r="AQ29" s="142" t="n">
        <v>0</v>
      </c>
      <c r="AR29" s="142"/>
      <c r="AS29" s="132"/>
    </row>
    <row r="30" customFormat="false" ht="17.25" hidden="false" customHeight="true" outlineLevel="0" collapsed="false">
      <c r="A30" s="136" t="s">
        <v>256</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257</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258</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259</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260</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261</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262</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263</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264</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265</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270</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271</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272</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273</v>
      </c>
    </row>
    <row r="49" customFormat="false" ht="24" hidden="false" customHeight="true" outlineLevel="0" collapsed="false">
      <c r="A49" s="141" t="s">
        <v>274</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276</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277</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273</v>
      </c>
    </row>
    <row r="54" customFormat="false" ht="15" hidden="false" customHeight="false" outlineLevel="0" collapsed="false">
      <c r="A54" s="141" t="s">
        <v>278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280</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281</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282</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273</v>
      </c>
    </row>
    <row r="60" customFormat="false" ht="15" hidden="false" customHeight="false" outlineLevel="0" collapsed="false">
      <c r="A60" s="161" t="s">
        <v>283</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259</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286</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287</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288</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290</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262</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292</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293</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273</v>
      </c>
    </row>
    <row r="76" customFormat="false" ht="12" hidden="false" customHeight="true" outlineLevel="0" collapsed="false">
      <c r="A76" s="164" t="s">
        <v>289</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288</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290</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262</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294</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295</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296</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297</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299</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300</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302</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303</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304</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305</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306</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307</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308</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309</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310</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6" colorId="64" zoomScale="75" zoomScaleNormal="100" zoomScalePageLayoutView="75"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L_525-РЗА-6</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комплекта дуговой защиты присоединений 6 кВ на сооружение "ПС 35 кВ "Эссо" ЗРУ 6 кВ" в количестве 12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311</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312</v>
      </c>
      <c r="B21" s="182" t="s">
        <v>313</v>
      </c>
      <c r="C21" s="183" t="s">
        <v>314</v>
      </c>
      <c r="D21" s="183"/>
      <c r="E21" s="183"/>
      <c r="F21" s="183"/>
      <c r="G21" s="183"/>
      <c r="H21" s="183"/>
      <c r="I21" s="184" t="s">
        <v>315</v>
      </c>
      <c r="J21" s="184" t="s">
        <v>316</v>
      </c>
      <c r="K21" s="182" t="s">
        <v>317</v>
      </c>
      <c r="L21" s="185" t="s">
        <v>318</v>
      </c>
    </row>
    <row r="22" customFormat="false" ht="58.5" hidden="false" customHeight="true" outlineLevel="0" collapsed="false">
      <c r="A22" s="182"/>
      <c r="B22" s="182"/>
      <c r="C22" s="186" t="s">
        <v>319</v>
      </c>
      <c r="D22" s="186"/>
      <c r="E22" s="187"/>
      <c r="F22" s="188"/>
      <c r="G22" s="186" t="s">
        <v>320</v>
      </c>
      <c r="H22" s="186"/>
      <c r="I22" s="184"/>
      <c r="J22" s="184"/>
      <c r="K22" s="182"/>
      <c r="L22" s="185"/>
    </row>
    <row r="23" customFormat="false" ht="47.25" hidden="false" customHeight="false" outlineLevel="0" collapsed="false">
      <c r="A23" s="182"/>
      <c r="B23" s="182"/>
      <c r="C23" s="189" t="s">
        <v>321</v>
      </c>
      <c r="D23" s="189" t="s">
        <v>322</v>
      </c>
      <c r="E23" s="189" t="s">
        <v>321</v>
      </c>
      <c r="F23" s="189" t="s">
        <v>322</v>
      </c>
      <c r="G23" s="189" t="s">
        <v>321</v>
      </c>
      <c r="H23" s="189" t="s">
        <v>322</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15.75" hidden="false" customHeight="true" outlineLevel="0" collapsed="false">
      <c r="A25" s="190" t="n">
        <v>1</v>
      </c>
      <c r="B25" s="191" t="s">
        <v>323</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324</v>
      </c>
      <c r="B26" s="193" t="s">
        <v>325</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326</v>
      </c>
      <c r="B27" s="193" t="s">
        <v>327</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328</v>
      </c>
      <c r="B28" s="193" t="s">
        <v>329</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330</v>
      </c>
      <c r="B29" s="193" t="s">
        <v>331</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332</v>
      </c>
      <c r="B30" s="193" t="s">
        <v>333</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334</v>
      </c>
      <c r="B31" s="195" t="s">
        <v>335</v>
      </c>
      <c r="C31" s="192" t="n">
        <v>0</v>
      </c>
      <c r="D31" s="192" t="n">
        <v>0</v>
      </c>
      <c r="E31" s="192" t="n">
        <v>0</v>
      </c>
      <c r="F31" s="192" t="n">
        <v>0</v>
      </c>
      <c r="G31" s="192" t="n">
        <v>0</v>
      </c>
      <c r="H31" s="192" t="n">
        <v>0</v>
      </c>
      <c r="I31" s="192" t="n">
        <v>0</v>
      </c>
      <c r="J31" s="192" t="n">
        <v>0</v>
      </c>
      <c r="K31" s="192" t="n">
        <v>0</v>
      </c>
      <c r="L31" s="192" t="n">
        <v>0</v>
      </c>
    </row>
    <row r="32" s="194" customFormat="true" ht="29.85" hidden="false" customHeight="false" outlineLevel="0" collapsed="false">
      <c r="A32" s="190" t="s">
        <v>336</v>
      </c>
      <c r="B32" s="195" t="s">
        <v>337</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338</v>
      </c>
      <c r="B33" s="195" t="s">
        <v>339</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340</v>
      </c>
      <c r="B34" s="195" t="s">
        <v>341</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342</v>
      </c>
      <c r="B35" s="195" t="s">
        <v>343</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344</v>
      </c>
      <c r="B36" s="195" t="s">
        <v>345</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346</v>
      </c>
      <c r="B37" s="195" t="s">
        <v>347</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348</v>
      </c>
      <c r="B38" s="191" t="s">
        <v>349</v>
      </c>
      <c r="C38" s="192" t="n">
        <v>0</v>
      </c>
      <c r="D38" s="192" t="n">
        <v>0</v>
      </c>
      <c r="E38" s="192" t="n">
        <v>0</v>
      </c>
      <c r="F38" s="192" t="n">
        <v>0</v>
      </c>
      <c r="G38" s="192" t="n">
        <v>0</v>
      </c>
      <c r="H38" s="192" t="n">
        <v>0</v>
      </c>
      <c r="I38" s="192" t="n">
        <v>0</v>
      </c>
      <c r="J38" s="192" t="n">
        <v>0</v>
      </c>
      <c r="K38" s="192" t="n">
        <v>0</v>
      </c>
      <c r="L38" s="192" t="n">
        <v>0</v>
      </c>
    </row>
    <row r="39" customFormat="false" ht="57.7" hidden="false" customHeight="false" outlineLevel="0" collapsed="false">
      <c r="A39" s="190" t="n">
        <v>2</v>
      </c>
      <c r="B39" s="195" t="s">
        <v>350</v>
      </c>
      <c r="C39" s="192" t="n">
        <v>0</v>
      </c>
      <c r="D39" s="192" t="n">
        <v>0</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351</v>
      </c>
      <c r="B40" s="195" t="s">
        <v>352</v>
      </c>
      <c r="C40" s="196" t="n">
        <v>44858</v>
      </c>
      <c r="D40" s="196" t="n">
        <v>44914</v>
      </c>
      <c r="E40" s="192" t="n">
        <v>0</v>
      </c>
      <c r="F40" s="192" t="n">
        <v>0</v>
      </c>
      <c r="G40" s="196" t="n">
        <v>44858</v>
      </c>
      <c r="H40" s="196" t="n">
        <v>44914</v>
      </c>
      <c r="I40" s="192" t="n">
        <v>100</v>
      </c>
      <c r="J40" s="192" t="n">
        <v>0</v>
      </c>
      <c r="K40" s="192" t="n">
        <v>0</v>
      </c>
      <c r="L40" s="192" t="n">
        <v>0</v>
      </c>
    </row>
    <row r="41" customFormat="false" ht="63" hidden="false" customHeight="true" outlineLevel="0" collapsed="false">
      <c r="A41" s="190" t="s">
        <v>353</v>
      </c>
      <c r="B41" s="191" t="s">
        <v>354</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355</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356</v>
      </c>
      <c r="B43" s="195" t="s">
        <v>357</v>
      </c>
      <c r="C43" s="196" t="n">
        <v>44914</v>
      </c>
      <c r="D43" s="196" t="n">
        <v>45074</v>
      </c>
      <c r="E43" s="192" t="n">
        <v>0</v>
      </c>
      <c r="F43" s="192" t="n">
        <v>0</v>
      </c>
      <c r="G43" s="196" t="n">
        <v>44914</v>
      </c>
      <c r="H43" s="196" t="n">
        <v>45074</v>
      </c>
      <c r="I43" s="192" t="n">
        <v>100</v>
      </c>
      <c r="J43" s="192" t="n">
        <v>0</v>
      </c>
      <c r="K43" s="192" t="n">
        <v>0</v>
      </c>
      <c r="L43" s="192" t="n">
        <v>0</v>
      </c>
    </row>
    <row r="44" customFormat="false" ht="24.75" hidden="false" customHeight="true" outlineLevel="0" collapsed="false">
      <c r="A44" s="190" t="s">
        <v>358</v>
      </c>
      <c r="B44" s="195" t="s">
        <v>359</v>
      </c>
      <c r="C44" s="196" t="n">
        <v>45323</v>
      </c>
      <c r="D44" s="196" t="n">
        <v>45383</v>
      </c>
      <c r="E44" s="192" t="n">
        <v>0</v>
      </c>
      <c r="F44" s="192" t="n">
        <v>0</v>
      </c>
      <c r="G44" s="196" t="n">
        <v>45074</v>
      </c>
      <c r="H44" s="196" t="n">
        <v>45468</v>
      </c>
      <c r="I44" s="192" t="n">
        <v>100</v>
      </c>
      <c r="J44" s="192" t="n">
        <v>0</v>
      </c>
      <c r="K44" s="192" t="n">
        <v>0</v>
      </c>
      <c r="L44" s="192" t="n">
        <v>0</v>
      </c>
    </row>
    <row r="45" customFormat="false" ht="90.75" hidden="false" customHeight="true" outlineLevel="0" collapsed="false">
      <c r="A45" s="190" t="s">
        <v>360</v>
      </c>
      <c r="B45" s="195" t="s">
        <v>361</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362</v>
      </c>
      <c r="B46" s="195" t="s">
        <v>363</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364</v>
      </c>
      <c r="B47" s="195" t="s">
        <v>365</v>
      </c>
      <c r="C47" s="196" t="n">
        <v>45383</v>
      </c>
      <c r="D47" s="196" t="n">
        <v>45398</v>
      </c>
      <c r="E47" s="192" t="n">
        <v>0</v>
      </c>
      <c r="F47" s="192" t="n">
        <v>0</v>
      </c>
      <c r="G47" s="196" t="n">
        <v>45468</v>
      </c>
      <c r="H47" s="196" t="n">
        <v>45468</v>
      </c>
      <c r="I47" s="192" t="n">
        <v>100</v>
      </c>
      <c r="J47" s="192" t="n">
        <v>0</v>
      </c>
      <c r="K47" s="192" t="n">
        <v>0</v>
      </c>
      <c r="L47" s="192" t="n">
        <v>0</v>
      </c>
    </row>
    <row r="48" customFormat="false" ht="37.5" hidden="false" customHeight="true" outlineLevel="0" collapsed="false">
      <c r="A48" s="190" t="s">
        <v>366</v>
      </c>
      <c r="B48" s="191" t="s">
        <v>367</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368</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369</v>
      </c>
      <c r="B50" s="195" t="s">
        <v>370</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371</v>
      </c>
      <c r="B51" s="195" t="s">
        <v>372</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373</v>
      </c>
      <c r="B52" s="195" t="s">
        <v>374</v>
      </c>
      <c r="C52" s="192" t="n">
        <v>0</v>
      </c>
      <c r="D52" s="192"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375</v>
      </c>
      <c r="B53" s="197" t="s">
        <v>376</v>
      </c>
      <c r="C53" s="196" t="n">
        <v>45398</v>
      </c>
      <c r="D53" s="196" t="n">
        <v>45408</v>
      </c>
      <c r="E53" s="192" t="n">
        <v>0</v>
      </c>
      <c r="F53" s="192" t="n">
        <v>0</v>
      </c>
      <c r="G53" s="196" t="n">
        <v>45471</v>
      </c>
      <c r="H53" s="196" t="n">
        <v>45471</v>
      </c>
      <c r="I53" s="192" t="n">
        <v>100</v>
      </c>
      <c r="J53" s="192" t="n">
        <v>0</v>
      </c>
      <c r="K53" s="192" t="n">
        <v>0</v>
      </c>
      <c r="L53" s="192" t="n">
        <v>0</v>
      </c>
    </row>
    <row r="54" customFormat="false" ht="46.5" hidden="false" customHeight="true" outlineLevel="0" collapsed="false">
      <c r="A54" s="190" t="s">
        <v>377</v>
      </c>
      <c r="B54" s="195" t="s">
        <v>378</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2025-02-12T13:33:30Z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