
<file path=[Content_Types].xml><?xml version="1.0" encoding="utf-8"?>
<Types xmlns="http://schemas.openxmlformats.org/package/2006/content-types">
  <Override PartName="/_rels/.rels" ContentType="application/vnd.openxmlformats-package.relationship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charts/chart1.xml" ContentType="application/vnd.openxmlformats-officedocument.drawingml.chart+xml"/>
  <Override PartName="/xl/sharedStrings.xml" ContentType="application/vnd.openxmlformats-officedocument.spreadsheetml.sharedStrings+xml"/>
  <Override PartName="/xl/worksheets/_rels/sheet8.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xl/drawings/_rels/drawing1.xml.rels" ContentType="application/vnd.openxmlformats-package.relationships+xml"/>
  <Override PartName="/xl/drawings/drawing1.xml" ContentType="application/vnd.openxmlformats-officedocument.drawing+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ввод'!$A$1:$G$64</definedName>
    <definedName function="false" hidden="false" localSheetId="10" name="_xlnm.Print_Area" vbProcedure="false">'7. Паспорт отчет о закупке'!$A$1:$AV$50</definedName>
    <definedName function="false" hidden="false" localSheetId="11" name="_xlnm.Print_Area" vbProcedure="false">'8. Общие сведения'!$A$1:$B$134</definedName>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ввод'!$A$1:$G$64</definedName>
    <definedName function="false" hidden="false" localSheetId="10" name="_xlnm.Print_Area" vbProcedure="false">'7. Паспорт отчет о закупке'!$A$1:$AV$50</definedName>
    <definedName function="false" hidden="false" localSheetId="10" name="_xlnm.Print_Area_0" vbProcedure="false">'7. Паспорт отчет о закупке'!$A$1:$AV$49</definedName>
    <definedName function="false" hidden="false" localSheetId="11" name="_xlnm.Print_Area" vbProcedure="false">'8. Общие сведения'!$A$1:$B$134</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<sst xmlns="http://schemas.openxmlformats.org/spreadsheetml/2006/main" count="1521" uniqueCount="664">
  <si>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</si>
  <si>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</si>
  <si>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</si>
  <si>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</si>
  <si>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</si>
  <si>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АО "Южные электрические сети Камчатки"</t>
  </si>
  <si>
    <t xml:space="preserve">         (фирменное наименование субъекта электроэнергетики)</t>
  </si>
  <si>
    <t xml:space="preserve">Н_525_ИН-1</t>
  </si>
  <si>
    <t xml:space="preserve">         (идентификатор инвестиционного проекта)</t>
  </si>
  <si>
    <t xml:space="preserve">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</si>
  <si>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</si>
  <si>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</si>
  <si>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</si>
  <si>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</si>
  <si>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</si>
  <si>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</si>
  <si>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</si>
  <si>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Иные инвестиционные проекты</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</si>
  <si>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</si>
  <si>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</si>
  <si>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</si>
  <si>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</si>
  <si>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</si>
  <si>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</si>
  <si>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</si>
  <si>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</si>
  <si>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</si>
  <si>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</si>
  <si>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</si>
  <si>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Мильковское сельское поселение с. Долиновка, Мильковский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</si>
  <si>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</si>
  <si>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</si>
  <si>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</si>
  <si>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</si>
  <si>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</si>
  <si>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</si>
  <si>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</si>
  <si>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</si>
  <si>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</si>
  <si>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</si>
  <si>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</si>
  <si>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</si>
  <si>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</si>
  <si>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</si>
  <si>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</si>
  <si>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</si>
  <si>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</si>
  <si>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</si>
  <si>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</si>
  <si>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</si>
  <si>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</si>
  <si>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</si>
  <si>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</si>
  <si>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</si>
  <si>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</si>
  <si>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</si>
  <si>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</si>
  <si>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60,04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</si>
  <si>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</si>
  <si>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</si>
  <si>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</si>
  <si>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</si>
  <si>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</si>
  <si>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</si>
  <si>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</si>
  <si>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</si>
  <si>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</si>
  <si>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</si>
  <si>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</si>
  <si>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</si>
  <si>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</si>
  <si>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</si>
  <si>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</si>
  <si>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</si>
  <si>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</si>
  <si>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</si>
  <si>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</si>
  <si>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</si>
  <si>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</si>
  <si>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</si>
  <si>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</si>
  <si>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</si>
  <si>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</si>
  <si>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</si>
  <si>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</si>
  <si>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</si>
  <si>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</si>
  <si>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</si>
  <si>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</si>
  <si>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</si>
  <si>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</si>
  <si>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</si>
  <si>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</si>
  <si>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</si>
  <si>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</si>
  <si>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</si>
  <si>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</si>
  <si>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</si>
  <si>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</si>
  <si>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</si>
  <si>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</si>
  <si>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</si>
  <si>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</si>
  <si>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</si>
  <si>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</si>
  <si>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</si>
  <si>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</si>
  <si>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</si>
  <si>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</si>
  <si>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</si>
  <si>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</si>
  <si>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</si>
  <si>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</si>
  <si>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</si>
  <si>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</si>
  <si>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</si>
  <si>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</si>
  <si>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</si>
  <si>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</si>
  <si>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</si>
  <si>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</si>
  <si>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</si>
  <si>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</si>
  <si>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</si>
  <si>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</si>
  <si>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</si>
  <si>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</si>
  <si>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</si>
  <si>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</si>
  <si>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</si>
  <si>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</si>
  <si>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</si>
  <si>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</si>
  <si>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</si>
  <si>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</si>
  <si>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</si>
  <si>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</si>
  <si>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</si>
  <si>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</si>
  <si>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</si>
  <si>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</si>
  <si>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Проект НИОКР. Повышение надежности оказываемых услуг в сфере электроэнергетики. Возможность использования возобновляемого источника энергии.</t>
  </si>
  <si>
    <t xml:space="preserve">Описание конкретных результатов реализации инвестиционного проекта</t>
  </si>
  <si>
    <t xml:space="preserve">Монтаж образца КБТЭС, пригодного для тиражирования и ипользования в составе систем децентрализованного электроснабжения, в соответствии с ТУ на КБТЭС
Снижение расхода дизельного топлива на 67 тнт в год в результате замещения дизельной генерации возобновляемыми . Возможность ранжирования НИОКР в изолированных энергоузлах Камчатского края</t>
  </si>
  <si>
    <t xml:space="preserve">Описание состава объектов инестиционной деятельности их количества и характеристик в отношении каждого такого объекта</t>
  </si>
  <si>
    <t xml:space="preserve">Комплект оборудования автономной гибридной энергетической установки</t>
  </si>
  <si>
    <t xml:space="preserve">Удельные стоимостные показатели реализации инвестиционного проекта </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</si>
  <si>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</si>
  <si>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</si>
  <si>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</si>
  <si>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Применение разрабатываемого изделия КБТЭС в модульном контейнерном исполнении в высокой степени заводской готовности позволит значительно снизить затраты при строительстве, монтаже и наладке автономных комбинированных систем электроснабжения.</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</si>
  <si>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</si>
  <si>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</si>
  <si>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</si>
  <si>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И</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</si>
  <si>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</si>
  <si>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</si>
  <si>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</si>
  <si>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</si>
  <si>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</si>
  <si>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</si>
  <si>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</si>
  <si>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</si>
  <si>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</si>
  <si>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</si>
  <si>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</si>
  <si>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</si>
  <si>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</si>
  <si>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</si>
  <si>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</si>
  <si>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</si>
  <si>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</si>
  <si>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</si>
  <si>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</si>
  <si>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</si>
  <si>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</si>
  <si>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</si>
  <si>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</si>
  <si>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</si>
  <si>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</si>
  <si>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</si>
  <si>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</si>
  <si>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</si>
  <si>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</si>
  <si>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</si>
  <si>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</si>
  <si>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</si>
  <si>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</si>
  <si>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</si>
  <si>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</si>
  <si>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</si>
  <si>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</si>
  <si>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</si>
  <si>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</si>
  <si>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</si>
  <si>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</si>
  <si>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</si>
  <si>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</si>
  <si>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</si>
  <si>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</si>
  <si>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</si>
  <si>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</si>
  <si>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</si>
  <si>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</si>
  <si>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</si>
  <si>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</si>
  <si>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</si>
  <si>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</si>
  <si>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</si>
  <si>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</si>
  <si>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</si>
  <si>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</si>
  <si>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</si>
  <si>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</si>
  <si>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</si>
  <si>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</si>
  <si>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</si>
  <si>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</si>
  <si>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</si>
  <si>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</si>
  <si>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</si>
  <si>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</si>
  <si>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</si>
  <si>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</si>
  <si>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</si>
  <si>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</si>
  <si>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</si>
  <si>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</si>
  <si>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</si>
  <si>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</si>
  <si>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</si>
  <si>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</si>
  <si>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</si>
  <si>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</si>
  <si>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</si>
  <si>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</si>
  <si>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</si>
  <si>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</si>
  <si>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</si>
  <si>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</si>
  <si>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</si>
  <si>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2016</t>
  </si>
  <si>
    <t xml:space="preserve">от «__» _____ 2015 г. №___</t>
  </si>
  <si>
    <t xml:space="preserve">Раздел 5. Показатели инвестиционного проекта</t>
  </si>
  <si>
    <t xml:space="preserve">Раздел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</si>
  <si>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</si>
  <si>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</si>
  <si>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</si>
  <si>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</si>
  <si>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</si>
  <si>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</si>
  <si>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</si>
  <si>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</si>
  <si>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</si>
  <si>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</si>
  <si>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</si>
  <si>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</si>
  <si>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</si>
  <si>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</si>
  <si>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</si>
  <si>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</si>
  <si>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</si>
  <si>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</si>
  <si>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</si>
  <si>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</si>
  <si>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</si>
  <si>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</si>
  <si>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</si>
  <si>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</si>
  <si>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</si>
  <si>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</si>
  <si>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</si>
  <si>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</si>
  <si>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</si>
  <si>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</si>
  <si>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</si>
  <si>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</si>
  <si>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</si>
  <si>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</si>
  <si>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</si>
  <si>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</si>
  <si>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</si>
  <si>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</si>
  <si>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</si>
  <si>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</si>
  <si>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</si>
  <si>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</si>
  <si>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</si>
  <si>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</si>
  <si>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</si>
  <si>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</si>
  <si>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</si>
  <si>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</si>
  <si>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</si>
  <si>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</si>
  <si>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</si>
  <si>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</si>
  <si>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</si>
  <si>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</si>
  <si>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</si>
  <si>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</si>
  <si>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</si>
  <si>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</si>
  <si>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</si>
  <si>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</si>
  <si>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</si>
  <si>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</si>
  <si>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</si>
  <si>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</si>
  <si>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</si>
  <si>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</si>
  <si>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</si>
  <si>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</si>
  <si>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</si>
  <si>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</si>
  <si>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</si>
  <si>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</si>
  <si>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</si>
  <si>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</si>
  <si>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</si>
  <si>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</si>
  <si>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</si>
  <si>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</si>
  <si>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</si>
  <si>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</si>
  <si>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</si>
  <si>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</si>
  <si>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</si>
  <si>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</si>
  <si>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</si>
  <si>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</si>
  <si>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</si>
  <si>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</si>
  <si>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</si>
  <si>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</si>
  <si>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</si>
  <si>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</si>
  <si>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</si>
  <si>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</si>
  <si>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</si>
  <si>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</si>
  <si>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</si>
  <si>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</si>
  <si>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</si>
  <si>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</si>
  <si>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</si>
  <si>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</si>
  <si>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</si>
  <si>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</si>
  <si>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</si>
  <si>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</si>
  <si>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</si>
  <si>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</si>
  <si>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</si>
  <si>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</si>
  <si>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</si>
  <si>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</si>
  <si>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</si>
  <si>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</si>
  <si>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</si>
  <si>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</si>
  <si>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</si>
  <si>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</si>
  <si>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</si>
  <si>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</si>
  <si>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</si>
  <si>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</si>
  <si>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</si>
  <si>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</si>
  <si>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</si>
  <si>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</si>
  <si>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</si>
  <si>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</si>
  <si>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</si>
  <si>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</si>
  <si>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</si>
  <si>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</si>
  <si>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</si>
  <si>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</si>
  <si>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</si>
  <si>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</si>
  <si>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</si>
  <si>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</si>
  <si>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</si>
  <si>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</si>
  <si>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</si>
  <si>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</si>
  <si>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</si>
  <si>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</si>
  <si>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</si>
  <si>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</si>
  <si>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</si>
  <si>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</si>
  <si>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</si>
  <si>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</si>
  <si>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</si>
  <si>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</si>
  <si>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</si>
  <si>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</si>
  <si>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</si>
  <si>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</si>
  <si>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</si>
  <si>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</si>
  <si>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</si>
  <si>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</si>
  <si>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</si>
  <si>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</si>
  <si>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</si>
  <si>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</si>
  <si>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</si>
  <si>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</si>
  <si>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</si>
  <si>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</si>
  <si>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</si>
  <si>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</si>
  <si>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</si>
  <si>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</si>
  <si>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</si>
  <si>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</si>
  <si>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</si>
  <si>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</si>
  <si>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</si>
  <si>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</si>
  <si>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</si>
  <si>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</si>
  <si>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</si>
  <si>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</si>
  <si>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</si>
  <si>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</si>
  <si>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</si>
  <si>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</si>
  <si>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</si>
  <si>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</si>
  <si>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</si>
  <si>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</si>
  <si>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</si>
  <si>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</si>
  <si>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</si>
  <si>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</si>
  <si>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</si>
  <si>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</si>
  <si>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</si>
  <si>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</si>
  <si>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</si>
  <si>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</si>
  <si>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</si>
  <si>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</si>
  <si>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</si>
  <si>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</si>
  <si>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</si>
  <si>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</si>
  <si>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</si>
  <si>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</si>
  <si>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</si>
  <si>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</si>
  <si>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</si>
  <si>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</si>
  <si>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</si>
  <si>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</si>
  <si>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</si>
  <si>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</si>
  <si>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</si>
  <si>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</si>
  <si>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</si>
  <si>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</si>
  <si>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</si>
  <si>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</si>
  <si>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</si>
  <si>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</si>
  <si>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</si>
  <si>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</si>
  <si>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</si>
  <si>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</si>
  <si>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</si>
  <si>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</si>
  <si>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</si>
  <si>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</si>
  <si>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</si>
  <si>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</si>
  <si>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</si>
  <si>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</si>
  <si>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</si>
  <si>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</si>
  <si>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</si>
  <si>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</si>
  <si>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</si>
  <si>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</si>
  <si>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</si>
  <si>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</si>
  <si>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</si>
  <si>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</si>
  <si>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</si>
  <si>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</si>
  <si>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</si>
  <si>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</si>
  <si>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</si>
  <si>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</si>
  <si>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</si>
  <si>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</si>
  <si>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</si>
  <si>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</si>
  <si>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</si>
  <si>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</si>
  <si>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</si>
  <si>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</si>
  <si>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Код ОКВЭД 2: 35.11.1</t>
  </si>
  <si>
    <t xml:space="preserve">Оборудование</t>
  </si>
  <si>
    <t xml:space="preserve">Оборудование комбинированной блочно-транспортабельной электростанции</t>
  </si>
  <si>
    <t xml:space="preserve">Результат мониторинга цен</t>
  </si>
  <si>
    <t xml:space="preserve">Аукцион в электронной форме ЭТП</t>
  </si>
  <si>
    <t xml:space="preserve">ЗАО КРОК </t>
  </si>
  <si>
    <t xml:space="preserve">СМР</t>
  </si>
  <si>
    <t xml:space="preserve">Строительство ограждений в с. Долиновка</t>
  </si>
  <si>
    <t xml:space="preserve">Укрупненный стоимостной показатель объектов аналогов</t>
  </si>
  <si>
    <t xml:space="preserve">Запрос предложений в электронной форме ЭТП</t>
  </si>
  <si>
    <t xml:space="preserve">ВВВ (ООО)</t>
  </si>
  <si>
    <t xml:space="preserve">26269</t>
  </si>
  <si>
    <t xml:space="preserve">https://www.roseltorg.ru/</t>
  </si>
  <si>
    <t xml:space="preserve">18.05.2020</t>
  </si>
  <si>
    <t xml:space="preserve">31.12.2020</t>
  </si>
  <si>
    <t xml:space="preserve">Мастерстрой (ООО)</t>
  </si>
  <si>
    <t xml:space="preserve">ИП Рябцев Сергей Владимирович</t>
  </si>
  <si>
    <t xml:space="preserve">ПСД</t>
  </si>
  <si>
    <t xml:space="preserve">Изготовление топографической съемки</t>
  </si>
  <si>
    <t xml:space="preserve">Упрощенная закупка</t>
  </si>
  <si>
    <t xml:space="preserve">Камчатская Кадастровая Компания (ООО)</t>
  </si>
  <si>
    <t xml:space="preserve">02.09.2019</t>
  </si>
  <si>
    <t xml:space="preserve">26.08.2019</t>
  </si>
  <si>
    <t xml:space="preserve">31.08.2019</t>
  </si>
  <si>
    <t xml:space="preserve">Закупка на ряд проектов, сумма по договору на проект 0,135 млн. руб.</t>
  </si>
  <si>
    <t xml:space="preserve">ИП Тойкка Ольга Михайловна (ИП)</t>
  </si>
  <si>
    <t xml:space="preserve">ООО"РВС"</t>
  </si>
  <si>
    <t xml:space="preserve">ГРУППА ЭЛРУС (ООО)</t>
  </si>
  <si>
    <t xml:space="preserve">32211657305</t>
  </si>
  <si>
    <t xml:space="preserve">12.09.2022</t>
  </si>
  <si>
    <t xml:space="preserve">ИСТЭЛЕКТРИК (ООО)</t>
  </si>
  <si>
    <t xml:space="preserve">Прочее</t>
  </si>
  <si>
    <t xml:space="preserve">Кадастровые работы для объектов технологического присоединения</t>
  </si>
  <si>
    <t xml:space="preserve">ПКС (ООО)</t>
  </si>
  <si>
    <t xml:space="preserve">02.05.2022</t>
  </si>
  <si>
    <t xml:space="preserve">27.07.2022</t>
  </si>
  <si>
    <t xml:space="preserve">Закупка на ряд проектов, сумма по договору на проект 0,02 млн. руб.</t>
  </si>
  <si>
    <t xml:space="preserve">КАМЧАТСТРОЙИЗЫСКАНИЯ (ООО)</t>
  </si>
  <si>
    <t xml:space="preserve">ИНКОМГЕОСЕРВИС (ООО)</t>
  </si>
  <si>
    <t xml:space="preserve">Оболочка СНЭ КБТС (контейнер СНЭ) и инверторная станция (контейнер СЭС)</t>
  </si>
  <si>
    <t xml:space="preserve">МЕТРИКС (ООО)</t>
  </si>
  <si>
    <t xml:space="preserve">32312123915 </t>
  </si>
  <si>
    <t xml:space="preserve">5.13.1.1</t>
  </si>
  <si>
    <t xml:space="preserve">Закупочная комиссия первого уровня по закупкам АО «ЮЭСК» </t>
  </si>
  <si>
    <t xml:space="preserve">22.03.2023</t>
  </si>
  <si>
    <t xml:space="preserve">174-ВП</t>
  </si>
  <si>
    <t xml:space="preserve">24.04.2023</t>
  </si>
  <si>
    <t xml:space="preserve">Контрольные и специальные кабели и провода</t>
  </si>
  <si>
    <t xml:space="preserve">Запрос котировок в электронной форме ЭТП</t>
  </si>
  <si>
    <t xml:space="preserve">ЭЛЕКТРОКОМПЛЕКТСЕРВИС (ЗАО)</t>
  </si>
  <si>
    <t xml:space="preserve">Центр обеспечения (ООО)</t>
  </si>
  <si>
    <t xml:space="preserve">10.10.2022</t>
  </si>
  <si>
    <t xml:space="preserve">08.11.2022</t>
  </si>
  <si>
    <t xml:space="preserve">13.02.2023</t>
  </si>
  <si>
    <t xml:space="preserve">Закупка на ряд проектов, сумма по договору на проект 0,09 млн. руб.</t>
  </si>
  <si>
    <t xml:space="preserve">ЧЕРНОМОР (ООО)</t>
  </si>
  <si>
    <t xml:space="preserve">ТД ЭНЕРГОПРОМ (ООО)</t>
  </si>
  <si>
    <t xml:space="preserve">Разработка и внедрение АСУ ТП и SCADA КБТС с оборудованием, системой контроля параметров, сопряжением с ДГУ, АРМ оператора и погодной станцией</t>
  </si>
  <si>
    <t xml:space="preserve">Единственный поставщик (МСП)</t>
  </si>
  <si>
    <t xml:space="preserve">КЭР (ООО)</t>
  </si>
  <si>
    <t xml:space="preserve">5.12.1.4</t>
  </si>
  <si>
    <t xml:space="preserve">Уполномоченный орган</t>
  </si>
  <si>
    <t xml:space="preserve">24.05.2023</t>
  </si>
  <si>
    <t xml:space="preserve">33-488</t>
  </si>
  <si>
    <t xml:space="preserve">01.09.2023</t>
  </si>
  <si>
    <t xml:space="preserve">27.06.2023</t>
  </si>
  <si>
    <t xml:space="preserve">27.12.2023</t>
  </si>
  <si>
    <t xml:space="preserve">ОКПД2 27.11.50.120 Программно-аппаратный быстродействующий регулятор активной и реактивной мощности номиналом 150 кВт для комплектно-блочной транспортабельной электрической станции</t>
  </si>
  <si>
    <t xml:space="preserve">Аукцион в электронной форме ЕЭТП</t>
  </si>
  <si>
    <t xml:space="preserve">ДЖЕНЕРАЛ ПАУЭР (ООО)</t>
  </si>
  <si>
    <t xml:space="preserve">ОКПД2 27.11.50.120 Сетевые инвертора 25 кВт каждый, солнечный кабель и коннекторы с доставкой</t>
  </si>
  <si>
    <t xml:space="preserve">Упрощенная закупка в электронной форме ЕЭТП</t>
  </si>
  <si>
    <t xml:space="preserve">АЗБУКА МСК (ООО)</t>
  </si>
  <si>
    <t xml:space="preserve">ОКПД2 26.11.22.119 Фотоэлектрические модули (солнечные панели), опорно-поворотные конструкции для наземного размещения солнечных панелей</t>
  </si>
  <si>
    <t xml:space="preserve">Запрос котировок в электронной форме ЕЭТП</t>
  </si>
  <si>
    <t xml:space="preserve"> Торговый дом  АКТИВ-АЛЬЯНС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</si>
  <si>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</si>
  <si>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</si>
  <si>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</si>
  <si>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</si>
  <si>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Мильковский муниципальный район, Мильковское сельское поселение с. Долиновка</t>
  </si>
  <si>
    <t xml:space="preserve">Тип проекта</t>
  </si>
  <si>
    <t xml:space="preserve">Вводимая мощность (в том числе прирост)</t>
  </si>
  <si>
    <t xml:space="preserve">0,1 МВт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</si>
  <si>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</si>
  <si>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</si>
  <si>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2017 года с НДС, млн. руб.</t>
  </si>
  <si>
    <t xml:space="preserve">Документ, в соответствии с которым определена стоимость проекта</t>
  </si>
  <si>
    <t xml:space="preserve">Содный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</si>
  <si>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</si>
  <si>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</si>
  <si>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</si>
  <si>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Договор 08/37-5 от 08.06.2020 г.</t>
  </si>
  <si>
    <t xml:space="preserve">ООО "ВВВ"</t>
  </si>
  <si>
    <t xml:space="preserve">объем заключенного договора в ценах 2020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</si>
  <si>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</si>
  <si>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</si>
  <si>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</si>
  <si>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подряда (в разбивке по каждому подрядчику и по договорам):</t>
  </si>
  <si>
    <t xml:space="preserve">ООО ККК </t>
  </si>
  <si>
    <t xml:space="preserve">Договор № 08-33/9  от 26.08.2019</t>
  </si>
  <si>
    <t xml:space="preserve"> - по договорам поставки основного оборудования (в разбивке по каждому поставщику и по договорам):</t>
  </si>
  <si>
    <t xml:space="preserve">Договор 08-37/4 от 13.03.2020</t>
  </si>
  <si>
    <t xml:space="preserve">ИП Рябцев С.В. </t>
  </si>
  <si>
    <t xml:space="preserve">Договор 08/37-1 от 05.08.2019</t>
  </si>
  <si>
    <t xml:space="preserve">ЗАО "КРОК"</t>
  </si>
  <si>
    <t xml:space="preserve">объем заключенного договора в ценах 2019 года с НДС, млн. руб.</t>
  </si>
  <si>
    <t xml:space="preserve">Договор 08/37-3 от09.12.2019</t>
  </si>
  <si>
    <t xml:space="preserve">Договор 08/37-2 от 29.11.2019</t>
  </si>
  <si>
    <t xml:space="preserve">Договор  №08-37/1-1096 от 10.10.2022</t>
  </si>
  <si>
    <t xml:space="preserve">ООО "Группа ЭлРус"</t>
  </si>
  <si>
    <t xml:space="preserve">объем заключенного договора в ценах 2022 года с НДС, млн. руб.</t>
  </si>
  <si>
    <t xml:space="preserve">Договор  08-12/4-564 от 26.06.2023</t>
  </si>
  <si>
    <t xml:space="preserve">ООО «АГГ»</t>
  </si>
  <si>
    <t xml:space="preserve">объем заключенного договора в ценах 2023 года с НДС, млн. руб.</t>
  </si>
  <si>
    <t xml:space="preserve">Договор  №08-14/3-320 от 27.03.2023</t>
  </si>
  <si>
    <t xml:space="preserve">ООО "Метрикс"</t>
  </si>
  <si>
    <r>
      <rPr>
        <b val="true"/>
        <sz val="11"/>
        <rFont val="Times New Roman"/>
        <family val="1"/>
        <charset val="204"/>
      </rPr>
      <t xml:space="preserve">Договор  </t>
    </r>
    <r>
      <rPr>
        <sz val="14"/>
        <color rgb="FF000000"/>
        <rFont val="Times New Roman"/>
        <family val="1"/>
        <charset val="204"/>
      </rPr>
      <t xml:space="preserve">№08-14/16-1177 от 13.12.2024</t>
    </r>
  </si>
  <si>
    <t xml:space="preserve">ООО «Системотехника»</t>
  </si>
  <si>
    <r>
      <rPr>
        <b val="true"/>
        <sz val="11"/>
        <rFont val="Times New Roman"/>
        <family val="1"/>
        <charset val="204"/>
      </rPr>
      <t xml:space="preserve">Договор </t>
    </r>
    <r>
      <rPr>
        <sz val="9"/>
        <rFont val="Times New Roman"/>
        <family val="1"/>
        <charset val="204"/>
      </rPr>
      <t xml:space="preserve">№08-14/14-958 от 08.10.2024</t>
    </r>
  </si>
  <si>
    <t xml:space="preserve">ООО ТД "Актив-Альянс"</t>
  </si>
  <si>
    <t xml:space="preserve">Прочие договоры  Договор  №08-14/12-703 от 29.07.2024</t>
  </si>
  <si>
    <t xml:space="preserve">ООО "Азбука МСК"</t>
  </si>
  <si>
    <t xml:space="preserve">Прочие договоры Договор  №08-33/2 от 18.04.2022 г. </t>
  </si>
  <si>
    <t xml:space="preserve">ООО "ПКС"</t>
  </si>
  <si>
    <t xml:space="preserve">Прочие договоры Договор  08-30.3/1-1159 от 09.11.2022</t>
  </si>
  <si>
    <t xml:space="preserve">Электрокомплектсервис ЗАО</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</si>
  <si>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</si>
  <si>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</si>
  <si>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</si>
  <si>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</si>
  <si>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</si>
  <si>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</si>
  <si>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</si>
  <si>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</si>
  <si>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</si>
  <si>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</si>
  <si>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</si>
  <si>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</si>
  <si>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</si>
  <si>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</si>
  <si>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ЗАО "КРОК", ИП Рябцев С.В., ООО "ВВВ", ООО "Группа ЭлРус", КЭР (ООО), ООО "Метрикс"</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</si>
  <si>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</si>
  <si>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</si>
  <si>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</si>
  <si>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</si>
  <si>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</si>
  <si>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</si>
  <si>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</si>
  <si>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</si>
  <si>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</si>
  <si>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</si>
  <si>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Принято и передано в монтаж оборудование, ведутся СМР, обборудовагние мощностью 0,09 МВт введено в опыную эксплуатацию.</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</si>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</sst>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6">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_ ;\-#,##0.00\ "/>
    <numFmt numFmtId="171" formatCode="0.00"/>
    <numFmt numFmtId="172" formatCode="DD/MM/YYYY"/>
    <numFmt numFmtId="173" formatCode="0.0000000"/>
    <numFmt numFmtId="174" formatCode="#,##0.00"/>
    <numFmt numFmtId="175" formatCode="MMM/YY"/>
    <numFmt numFmtId="176" formatCode="0.0"/>
    <numFmt numFmtId="177" formatCode="0"/>
    <numFmt numFmtId="178" formatCode="DD\.MM\.YYYY"/>
    <numFmt numFmtId="179" formatCode="0.0%"/>
  </numFmts>
  <fonts count="70">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4"/>
      <name val="Times New Roman"/>
      <family val="1"/>
      <charset val="204"/>
    </font>
    <font>
      <b val="true"/>
      <sz val="12"/>
      <name val="Times New Roman"/>
      <family val="1"/>
      <charset val="204"/>
    </font>
    <font>
      <b val="true"/>
      <sz val="14"/>
      <color rgb="FF000000"/>
      <name val="Arial"/>
      <family val="2"/>
      <charset val="204"/>
    </font>
    <font>
      <sz val="14"/>
      <color rgb="FF000000"/>
      <name val="Arial"/>
      <family val="2"/>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4"/>
      <color rgb="FF000000"/>
      <name val="Times New Roman"/>
      <family val="1"/>
      <charset val="204"/>
    </font>
    <font>
      <sz val="12"/>
      <color rgb="FF000000"/>
      <name val="Times New Roman"/>
      <family val="1"/>
      <charset val="204"/>
    </font>
    <font>
      <sz val="9"/>
      <color rgb="FF000000"/>
      <name val="Times New Roman"/>
      <family val="1"/>
      <charset val="204"/>
    </font>
    <font>
      <b val="true"/>
      <sz val="12"/>
      <color rgb="FF000000"/>
      <name val="Times New Roman"/>
      <family val="1"/>
      <charset val="204"/>
    </font>
    <font>
      <b val="true"/>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vertAlign val="superscript"/>
      <sz val="12"/>
      <color rgb="FF000000"/>
      <name val="Times New Roman"/>
      <family val="1"/>
      <charset val="204"/>
    </font>
    <font>
      <b val="true"/>
      <sz val="8"/>
      <color rgb="FF000000"/>
      <name val="Times New Roman"/>
      <family val="1"/>
      <charset val="204"/>
    </font>
    <font>
      <sz val="8"/>
      <color rgb="FF000000"/>
      <name val="Times New Roman"/>
      <family val="1"/>
      <charset val="204"/>
    </font>
    <font>
      <sz val="9"/>
      <name val="Arial"/>
      <family val="1"/>
      <charset val="1"/>
    </font>
    <font>
      <sz val="11"/>
      <name val="Times New Roman"/>
      <family val="1"/>
      <charset val="204"/>
    </font>
    <font>
      <u val="single"/>
      <sz val="12"/>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333399"/>
        <bgColor rgb="FF003366"/>
      </patternFill>
    </fill>
    <fill>
      <patternFill patternType="solid">
        <fgColor rgb="FFFF0000"/>
        <bgColor rgb="FF9C0006"/>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30">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style="thin"/>
      <right/>
      <top style="thin"/>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91">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3" fillId="0" borderId="0" xfId="0" applyFont="true" applyBorder="false" applyAlignment="true" applyProtection="false">
      <alignment horizontal="general" vertical="bottom" textRotation="0" wrapText="false" indent="0" shrinkToFit="false"/>
      <protection locked="true" hidden="false"/>
    </xf>
    <xf numFmtId="164" fontId="34" fillId="0" borderId="0" xfId="77" applyFont="true" applyBorder="false" applyAlignment="true" applyProtection="false">
      <alignment horizontal="left" vertical="center" textRotation="0" wrapText="false" indent="0" shrinkToFit="false"/>
      <protection locked="true" hidden="false"/>
    </xf>
    <xf numFmtId="164" fontId="35" fillId="0" borderId="0" xfId="77" applyFont="true" applyBorder="false" applyAlignment="false" applyProtection="false">
      <alignment horizontal="general" vertical="bottom"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true" indent="0" shrinkToFit="false"/>
      <protection locked="true" hidden="false"/>
    </xf>
    <xf numFmtId="164" fontId="38" fillId="0" borderId="0" xfId="77" applyFont="true" applyBorder="false" applyAlignment="true" applyProtection="false">
      <alignment horizontal="general" vertical="center" textRotation="0" wrapText="fals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tru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41" fillId="0" borderId="0" xfId="77" applyFont="true" applyBorder="false" applyAlignment="false" applyProtection="false">
      <alignment horizontal="general" vertical="bottom"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9"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false" applyAlignment="true" applyProtection="false">
      <alignment horizontal="general" vertical="center" textRotation="0" wrapText="false" indent="0" shrinkToFit="false"/>
      <protection locked="true" hidden="false"/>
    </xf>
    <xf numFmtId="164" fontId="40" fillId="0" borderId="10" xfId="77" applyFont="true" applyBorder="true" applyAlignment="true" applyProtection="false">
      <alignment horizontal="general" vertical="center" textRotation="0" wrapText="true" indent="0" shrinkToFit="false"/>
      <protection locked="true" hidden="false"/>
    </xf>
    <xf numFmtId="164" fontId="40" fillId="0" borderId="11" xfId="77" applyFont="true" applyBorder="true" applyAlignment="true" applyProtection="false">
      <alignment horizontal="center" vertical="center" textRotation="0" wrapText="true" indent="0" shrinkToFit="false"/>
      <protection locked="true" hidden="false"/>
    </xf>
    <xf numFmtId="164" fontId="40" fillId="0" borderId="10" xfId="77" applyFont="true" applyBorder="true" applyAlignment="true" applyProtection="false">
      <alignment horizontal="center" vertical="center" textRotation="0" wrapText="true" indent="0" shrinkToFit="false"/>
      <protection locked="true" hidden="false"/>
    </xf>
    <xf numFmtId="164" fontId="40" fillId="0" borderId="0" xfId="77" applyFont="true" applyBorder="true" applyAlignment="true" applyProtection="false">
      <alignment horizontal="general" vertical="center" textRotation="0" wrapText="false" indent="0" shrinkToFit="false"/>
      <protection locked="true" hidden="false"/>
    </xf>
    <xf numFmtId="164" fontId="41" fillId="0" borderId="0" xfId="77" applyFont="true" applyBorder="true" applyAlignment="false" applyProtection="false">
      <alignment horizontal="general" vertical="bottom" textRotation="0" wrapText="false" indent="0" shrinkToFit="false"/>
      <protection locked="true" hidden="false"/>
    </xf>
    <xf numFmtId="169" fontId="40" fillId="0" borderId="10" xfId="77" applyFont="true" applyBorder="true" applyAlignment="true" applyProtection="false">
      <alignment horizontal="general" vertical="center" textRotation="0" wrapText="false" indent="0" shrinkToFit="false"/>
      <protection locked="true" hidden="false"/>
    </xf>
    <xf numFmtId="164" fontId="40" fillId="0" borderId="11" xfId="77" applyFont="true" applyBorder="true" applyAlignment="true" applyProtection="false">
      <alignment horizontal="left" vertical="center" textRotation="0" wrapText="true" indent="0" shrinkToFit="false"/>
      <protection locked="true" hidden="false"/>
    </xf>
    <xf numFmtId="164" fontId="40" fillId="0" borderId="11" xfId="77" applyFont="true" applyBorder="true" applyAlignment="true" applyProtection="false">
      <alignment horizontal="general" vertical="center" textRotation="0" wrapText="true" indent="0" shrinkToFit="false"/>
      <protection locked="true" hidden="false"/>
    </xf>
    <xf numFmtId="169" fontId="40" fillId="0" borderId="10" xfId="77" applyFont="true" applyBorder="true" applyAlignment="true" applyProtection="false">
      <alignment horizontal="center" vertical="center" textRotation="0" wrapText="false" indent="0" shrinkToFit="false"/>
      <protection locked="true" hidden="false"/>
    </xf>
    <xf numFmtId="164" fontId="40" fillId="0" borderId="10" xfId="77" applyFont="true" applyBorder="true" applyAlignment="true" applyProtection="false">
      <alignment horizontal="left" vertical="center" textRotation="0" wrapText="true" indent="0" shrinkToFit="false"/>
      <protection locked="true" hidden="false"/>
    </xf>
    <xf numFmtId="164" fontId="40" fillId="24" borderId="0" xfId="77" applyFont="true" applyBorder="true" applyAlignment="true" applyProtection="false">
      <alignment horizontal="general" vertical="center" textRotation="0" wrapText="false" indent="0" shrinkToFit="false"/>
      <protection locked="true" hidden="false"/>
    </xf>
    <xf numFmtId="164" fontId="39" fillId="24" borderId="0" xfId="77" applyFont="true" applyBorder="true" applyAlignment="true" applyProtection="false">
      <alignment horizontal="center" vertical="center" textRotation="0" wrapText="false" indent="0" shrinkToFit="false"/>
      <protection locked="true" hidden="false"/>
    </xf>
    <xf numFmtId="164" fontId="41" fillId="24" borderId="0" xfId="77" applyFont="true" applyBorder="true" applyAlignment="false" applyProtection="false">
      <alignment horizontal="general" vertical="bottom" textRotation="0" wrapText="false" indent="0" shrinkToFit="false"/>
      <protection locked="true" hidden="false"/>
    </xf>
    <xf numFmtId="164" fontId="41" fillId="24" borderId="0" xfId="77" applyFont="true" applyBorder="false" applyAlignment="false" applyProtection="false">
      <alignment horizontal="general" vertical="bottom" textRotation="0" wrapText="fals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70" fontId="40" fillId="0" borderId="1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40" fillId="0" borderId="12" xfId="77" applyFont="true" applyBorder="true" applyAlignment="true" applyProtection="false">
      <alignment horizontal="general" vertical="center" textRotation="0" wrapText="false" indent="0" shrinkToFit="false"/>
      <protection locked="true" hidden="false"/>
    </xf>
    <xf numFmtId="164" fontId="42"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43" fillId="0" borderId="10" xfId="65" applyFont="true" applyBorder="true" applyAlignment="true" applyProtection="false">
      <alignment horizontal="center" vertical="center" textRotation="0" wrapText="true" indent="0" shrinkToFit="false"/>
      <protection locked="true" hidden="false"/>
    </xf>
    <xf numFmtId="164" fontId="42" fillId="0" borderId="11" xfId="77" applyFont="true" applyBorder="true" applyAlignment="true" applyProtection="false">
      <alignment horizontal="center" vertical="center" textRotation="0" wrapText="true" indent="0" shrinkToFit="false"/>
      <protection locked="true" hidden="false"/>
    </xf>
    <xf numFmtId="166" fontId="42" fillId="0"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6" fontId="40" fillId="0" borderId="10" xfId="77" applyFont="true" applyBorder="true" applyAlignment="true" applyProtection="false">
      <alignment horizontal="center" vertical="center" textRotation="0" wrapText="tru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6" fillId="0" borderId="0" xfId="77" applyFont="true" applyBorder="true" applyAlignment="true" applyProtection="false">
      <alignment horizontal="left" vertical="center" textRotation="0" wrapText="tru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3" fillId="0" borderId="10" xfId="63" applyFont="true" applyBorder="true" applyAlignment="true" applyProtection="false">
      <alignment horizontal="center" vertical="center" textRotation="0" wrapText="false" indent="0" shrinkToFit="false"/>
      <protection locked="true" hidden="false"/>
    </xf>
    <xf numFmtId="164" fontId="33" fillId="0" borderId="10" xfId="63" applyFont="true" applyBorder="true" applyAlignment="true" applyProtection="false">
      <alignment horizontal="center" vertical="center" textRotation="0" wrapText="true" indent="0" shrinkToFit="false"/>
      <protection locked="true" hidden="false"/>
    </xf>
    <xf numFmtId="164" fontId="33" fillId="0" borderId="11" xfId="63" applyFont="true" applyBorder="true" applyAlignment="true" applyProtection="false">
      <alignment horizontal="center" vertical="center" textRotation="0" wrapText="true" indent="0" shrinkToFit="false"/>
      <protection locked="true" hidden="false"/>
    </xf>
    <xf numFmtId="164" fontId="33"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left" vertical="center" textRotation="0" wrapText="false" indent="0" shrinkToFit="false"/>
      <protection locked="true" hidden="false"/>
    </xf>
    <xf numFmtId="164" fontId="44" fillId="0" borderId="0" xfId="63" applyFont="true" applyBorder="false" applyAlignment="true" applyProtection="false">
      <alignment horizontal="left" vertical="bottom" textRotation="0" wrapText="false" indent="0" shrinkToFit="false"/>
      <protection locked="true" hidden="false"/>
    </xf>
    <xf numFmtId="164" fontId="45"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35" fillId="0" borderId="0" xfId="77" applyFont="true" applyBorder="true" applyAlignment="false" applyProtection="false">
      <alignment horizontal="general" vertical="bottom" textRotation="0" wrapText="false" indent="0" shrinkToFit="false"/>
      <protection locked="true" hidden="false"/>
    </xf>
    <xf numFmtId="164" fontId="39" fillId="0" borderId="0" xfId="77" applyFont="true" applyBorder="true" applyAlignment="false" applyProtection="false">
      <alignment horizontal="general" vertical="bottom" textRotation="0" wrapText="false" indent="0" shrinkToFit="false"/>
      <protection locked="true" hidden="false"/>
    </xf>
    <xf numFmtId="164" fontId="33" fillId="0" borderId="10" xfId="63" applyFont="true" applyBorder="true" applyAlignment="true" applyProtection="false">
      <alignment horizontal="center" vertical="top" textRotation="0" wrapText="false" indent="0" shrinkToFit="false"/>
      <protection locked="true" hidden="false"/>
    </xf>
    <xf numFmtId="166" fontId="33" fillId="0" borderId="10" xfId="63" applyFont="true" applyBorder="true" applyAlignment="true" applyProtection="false">
      <alignment horizontal="center" vertical="center" textRotation="0" wrapText="false" indent="0" shrinkToFit="false"/>
      <protection locked="true" hidden="false"/>
    </xf>
    <xf numFmtId="164" fontId="33"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71" fontId="40" fillId="0" borderId="10" xfId="77" applyFont="true" applyBorder="true" applyAlignment="true" applyProtection="false">
      <alignment horizontal="center" vertical="center" textRotation="0" wrapText="true" indent="0" shrinkToFit="false"/>
      <protection locked="true" hidden="false"/>
    </xf>
    <xf numFmtId="164" fontId="46" fillId="0" borderId="0" xfId="0" applyFont="true" applyBorder="false" applyAlignment="false" applyProtection="false">
      <alignment horizontal="general" vertical="bottom" textRotation="0" wrapText="false" indent="0" shrinkToFit="false"/>
      <protection locked="true" hidden="false"/>
    </xf>
    <xf numFmtId="164" fontId="39" fillId="0" borderId="0" xfId="77" applyFont="true" applyBorder="true" applyAlignment="true" applyProtection="false">
      <alignment horizontal="general" vertical="center" textRotation="0" wrapText="false" indent="0" shrinkToFit="false"/>
      <protection locked="true" hidden="false"/>
    </xf>
    <xf numFmtId="164" fontId="39" fillId="0" borderId="0" xfId="76" applyFont="true" applyBorder="true" applyAlignment="true" applyProtection="false">
      <alignment horizontal="center" vertical="bottom" textRotation="0" wrapText="false" indent="0" shrinkToFit="false"/>
      <protection locked="true" hidden="false"/>
    </xf>
    <xf numFmtId="164" fontId="47" fillId="0" borderId="0" xfId="76" applyFont="true" applyBorder="false" applyAlignment="true" applyProtection="false">
      <alignment horizontal="general" vertical="bottom" textRotation="0" wrapText="false" indent="0" shrinkToFit="false"/>
      <protection locked="true" hidden="false"/>
    </xf>
    <xf numFmtId="164" fontId="47" fillId="0" borderId="0" xfId="76" applyFont="true" applyBorder="true" applyAlignment="true" applyProtection="false">
      <alignment horizontal="center" vertical="bottom" textRotation="0" wrapText="false" indent="0" shrinkToFit="false"/>
      <protection locked="true" hidden="false"/>
    </xf>
    <xf numFmtId="164" fontId="43" fillId="0" borderId="0" xfId="76" applyFont="true" applyBorder="true" applyAlignment="true" applyProtection="false">
      <alignment horizontal="center" vertical="bottom" textRotation="0" wrapText="false" indent="0" shrinkToFit="false"/>
      <protection locked="true" hidden="false"/>
    </xf>
    <xf numFmtId="164" fontId="43"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49" fillId="0" borderId="10" xfId="0" applyFont="true" applyBorder="true" applyAlignment="true" applyProtection="false">
      <alignment horizontal="center" vertical="center" textRotation="0" wrapText="false" indent="0" shrinkToFit="false"/>
      <protection locked="true" hidden="false"/>
    </xf>
    <xf numFmtId="164" fontId="49"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42"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center" vertical="center" textRotation="0" wrapText="false" indent="0" shrinkToFit="false"/>
      <protection locked="true" hidden="false"/>
    </xf>
    <xf numFmtId="166" fontId="40" fillId="0" borderId="10" xfId="77" applyFont="true" applyBorder="true" applyAlignment="true" applyProtection="false">
      <alignment horizontal="general" vertical="center" textRotation="0" wrapText="false" indent="0" shrinkToFit="false"/>
      <protection locked="true" hidden="false"/>
    </xf>
    <xf numFmtId="166" fontId="40" fillId="0" borderId="11" xfId="77" applyFont="true" applyBorder="true" applyAlignment="true" applyProtection="false">
      <alignment horizontal="general" vertical="center" textRotation="0" wrapText="false" indent="0" shrinkToFit="false"/>
      <protection locked="true" hidden="false"/>
    </xf>
    <xf numFmtId="166" fontId="18" fillId="0" borderId="11" xfId="65" applyFont="true" applyBorder="true" applyAlignment="true" applyProtection="false">
      <alignment horizontal="center" vertical="center" textRotation="0" wrapText="tru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39" fillId="0" borderId="0" xfId="77" applyFont="true" applyBorder="false" applyAlignment="false" applyProtection="false">
      <alignment horizontal="general" vertical="bottom" textRotation="0" wrapText="false" indent="0" shrinkToFit="false"/>
      <protection locked="true" hidden="false"/>
    </xf>
    <xf numFmtId="164" fontId="46" fillId="0" borderId="0" xfId="78" applyFont="true" applyBorder="false" applyAlignment="false" applyProtection="false">
      <alignment horizontal="general" vertical="bottom" textRotation="0" wrapText="false" indent="0" shrinkToFit="false"/>
      <protection locked="true" hidden="false"/>
    </xf>
    <xf numFmtId="164" fontId="39" fillId="0" borderId="0" xfId="78" applyFont="true" applyBorder="false" applyAlignment="true" applyProtection="false">
      <alignment horizontal="general" vertical="center" textRotation="0" wrapText="true" indent="0" shrinkToFit="false"/>
      <protection locked="true" hidden="false"/>
    </xf>
    <xf numFmtId="164" fontId="52" fillId="0" borderId="0" xfId="78" applyFont="true" applyBorder="false" applyAlignment="true" applyProtection="false">
      <alignment horizontal="general" vertical="center" textRotation="0" wrapText="true" indent="0" shrinkToFit="false"/>
      <protection locked="true" hidden="false"/>
    </xf>
    <xf numFmtId="164" fontId="53"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4" fillId="0" borderId="0" xfId="72" applyFont="true" applyBorder="false" applyAlignment="true" applyProtection="false">
      <alignment horizontal="general" vertical="center" textRotation="0" wrapText="false" indent="0" shrinkToFit="false"/>
      <protection locked="true" hidden="false"/>
    </xf>
    <xf numFmtId="169" fontId="53" fillId="0" borderId="0" xfId="72" applyFont="true" applyBorder="false" applyAlignment="true" applyProtection="false">
      <alignment horizontal="general" vertical="center" textRotation="0" wrapText="false" indent="0" shrinkToFit="false"/>
      <protection locked="true" hidden="false"/>
    </xf>
    <xf numFmtId="169" fontId="54" fillId="0" borderId="0" xfId="72" applyFont="true" applyBorder="false" applyAlignment="true" applyProtection="false">
      <alignment horizontal="general" vertical="center" textRotation="0" wrapText="false" indent="0" shrinkToFit="false"/>
      <protection locked="true" hidden="false"/>
    </xf>
    <xf numFmtId="164" fontId="42" fillId="0" borderId="0" xfId="78" applyFont="true" applyBorder="false" applyAlignment="true" applyProtection="false">
      <alignment horizontal="center" vertical="bottom" textRotation="0" wrapText="false" indent="0" shrinkToFit="false"/>
      <protection locked="true" hidden="false"/>
    </xf>
    <xf numFmtId="169" fontId="53" fillId="0" borderId="0" xfId="72" applyFont="true" applyBorder="true" applyAlignment="true" applyProtection="false">
      <alignment horizontal="left" vertical="center" textRotation="0" wrapText="true" indent="0" shrinkToFit="false"/>
      <protection locked="true" hidden="false"/>
    </xf>
    <xf numFmtId="164" fontId="55" fillId="0" borderId="0" xfId="78" applyFont="true" applyBorder="false" applyAlignment="false" applyProtection="false">
      <alignment horizontal="general" vertical="bottom" textRotation="0" wrapText="false" indent="0" shrinkToFit="false"/>
      <protection locked="true" hidden="false"/>
    </xf>
    <xf numFmtId="164" fontId="53" fillId="0" borderId="16" xfId="78" applyFont="true" applyBorder="true" applyAlignment="true" applyProtection="false">
      <alignment horizontal="center" vertical="center" textRotation="0" wrapText="false" indent="0" shrinkToFit="false"/>
      <protection locked="true" hidden="false"/>
    </xf>
    <xf numFmtId="164" fontId="56"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57" fillId="0" borderId="17" xfId="78" applyFont="true" applyBorder="true" applyAlignment="true" applyProtection="false">
      <alignment horizontal="general" vertical="center" textRotation="0" wrapText="false" indent="0" shrinkToFit="false"/>
      <protection locked="true" hidden="false"/>
    </xf>
    <xf numFmtId="166" fontId="57" fillId="0" borderId="18" xfId="78" applyFont="true" applyBorder="true" applyAlignment="true" applyProtection="false">
      <alignment horizontal="center" vertical="center" textRotation="0" wrapText="false" indent="0" shrinkToFit="false"/>
      <protection locked="true" hidden="false"/>
    </xf>
    <xf numFmtId="164" fontId="57" fillId="0" borderId="0" xfId="78" applyFont="true" applyBorder="false" applyAlignment="false" applyProtection="false">
      <alignment horizontal="general" vertical="bottom" textRotation="0" wrapText="false" indent="0" shrinkToFit="false"/>
      <protection locked="true" hidden="false"/>
    </xf>
    <xf numFmtId="164" fontId="53" fillId="0" borderId="12" xfId="78" applyFont="true" applyBorder="true" applyAlignment="true" applyProtection="false">
      <alignment horizontal="center" vertical="bottom" textRotation="0" wrapText="false" indent="0" shrinkToFit="false"/>
      <protection locked="true" hidden="false"/>
    </xf>
    <xf numFmtId="164" fontId="57" fillId="0" borderId="12" xfId="78" applyFont="true" applyBorder="true" applyAlignment="true" applyProtection="false">
      <alignment horizontal="general" vertical="bottom" textRotation="0" wrapText="false" indent="0" shrinkToFit="false"/>
      <protection locked="true" hidden="false"/>
    </xf>
    <xf numFmtId="164" fontId="57" fillId="0" borderId="19" xfId="78" applyFont="true" applyBorder="true" applyAlignment="true" applyProtection="false">
      <alignment horizontal="general" vertical="center" textRotation="0" wrapText="false" indent="0" shrinkToFit="false"/>
      <protection locked="true" hidden="false"/>
    </xf>
    <xf numFmtId="166" fontId="57" fillId="0" borderId="10" xfId="78" applyFont="true" applyBorder="true" applyAlignment="true" applyProtection="false">
      <alignment horizontal="center" vertical="center" textRotation="0" wrapText="false" indent="0" shrinkToFit="false"/>
      <protection locked="true" hidden="false"/>
    </xf>
    <xf numFmtId="164" fontId="57" fillId="0" borderId="10" xfId="78" applyFont="true" applyBorder="true" applyAlignment="true" applyProtection="false">
      <alignment horizontal="center" vertical="center" textRotation="0" wrapText="false" indent="0" shrinkToFit="false"/>
      <protection locked="true" hidden="false"/>
    </xf>
    <xf numFmtId="164" fontId="57" fillId="0" borderId="20" xfId="78" applyFont="true" applyBorder="true" applyAlignment="true" applyProtection="false">
      <alignment horizontal="general" vertical="center" textRotation="0" wrapText="false" indent="0" shrinkToFit="false"/>
      <protection locked="true" hidden="false"/>
    </xf>
    <xf numFmtId="166" fontId="57" fillId="0" borderId="21" xfId="78" applyFont="true" applyBorder="true" applyAlignment="true" applyProtection="false">
      <alignment horizontal="center" vertical="center" textRotation="0" wrapText="false" indent="0" shrinkToFit="false"/>
      <protection locked="true" hidden="false"/>
    </xf>
    <xf numFmtId="164" fontId="57" fillId="0" borderId="10" xfId="78" applyFont="true" applyBorder="true" applyAlignment="true" applyProtection="false">
      <alignment horizontal="center" vertical="center" textRotation="0" wrapText="true" indent="0" shrinkToFit="false"/>
      <protection locked="true" hidden="false"/>
    </xf>
    <xf numFmtId="164" fontId="57" fillId="0" borderId="0" xfId="78" applyFont="true" applyBorder="true" applyAlignment="true" applyProtection="false">
      <alignment horizontal="center" vertical="center" textRotation="0" wrapText="false" indent="0" shrinkToFit="false"/>
      <protection locked="true" hidden="false"/>
    </xf>
    <xf numFmtId="164" fontId="57" fillId="0" borderId="17" xfId="78" applyFont="true" applyBorder="true" applyAlignment="true" applyProtection="false">
      <alignment horizontal="left" vertical="center" textRotation="0" wrapText="false" indent="0" shrinkToFit="false"/>
      <protection locked="true" hidden="false"/>
    </xf>
    <xf numFmtId="164" fontId="57" fillId="0" borderId="18" xfId="78" applyFont="true" applyBorder="true" applyAlignment="true" applyProtection="false">
      <alignment horizontal="center" vertical="center" textRotation="0" wrapText="false" indent="0" shrinkToFit="false"/>
      <protection locked="true" hidden="false"/>
    </xf>
    <xf numFmtId="166" fontId="44" fillId="0" borderId="22" xfId="62" applyFont="true" applyBorder="true" applyAlignment="true" applyProtection="false">
      <alignment horizontal="center" vertical="center" textRotation="0" wrapText="true" indent="0" shrinkToFit="false"/>
      <protection locked="true" hidden="false"/>
    </xf>
    <xf numFmtId="166" fontId="57" fillId="0" borderId="13" xfId="78" applyFont="true" applyBorder="true" applyAlignment="true" applyProtection="false">
      <alignment horizontal="center" vertical="center" textRotation="0" wrapText="false" indent="0" shrinkToFit="false"/>
      <protection locked="true" hidden="false"/>
    </xf>
    <xf numFmtId="164" fontId="57" fillId="0" borderId="0" xfId="78" applyFont="true" applyBorder="true" applyAlignment="true" applyProtection="false">
      <alignment horizontal="general" vertical="center" textRotation="0" wrapText="false" indent="0" shrinkToFit="false"/>
      <protection locked="true" hidden="false"/>
    </xf>
    <xf numFmtId="166" fontId="57" fillId="0" borderId="0" xfId="78" applyFont="true" applyBorder="true" applyAlignment="true" applyProtection="false">
      <alignment horizontal="general" vertical="center" textRotation="0" wrapText="false" indent="0" shrinkToFit="false"/>
      <protection locked="true" hidden="false"/>
    </xf>
    <xf numFmtId="164" fontId="57" fillId="0" borderId="0" xfId="78" applyFont="true" applyBorder="true" applyAlignment="false" applyProtection="false">
      <alignment horizontal="general" vertical="bottom" textRotation="0" wrapText="false" indent="0" shrinkToFit="false"/>
      <protection locked="true" hidden="false"/>
    </xf>
    <xf numFmtId="164" fontId="57" fillId="0" borderId="0" xfId="78" applyFont="true" applyBorder="true" applyAlignment="true" applyProtection="false">
      <alignment horizontal="general" vertical="bottom" textRotation="0" wrapText="false" indent="0" shrinkToFit="false"/>
      <protection locked="true" hidden="false"/>
    </xf>
    <xf numFmtId="164" fontId="53" fillId="0" borderId="17" xfId="78" applyFont="true" applyBorder="true" applyAlignment="true" applyProtection="false">
      <alignment horizontal="left" vertical="center" textRotation="0" wrapText="false" indent="0" shrinkToFit="false"/>
      <protection locked="true" hidden="false"/>
    </xf>
    <xf numFmtId="164" fontId="57" fillId="0" borderId="0" xfId="78" applyFont="true" applyBorder="false" applyAlignment="true" applyProtection="false">
      <alignment horizontal="general" vertical="center" textRotation="0" wrapText="false" indent="0" shrinkToFit="false"/>
      <protection locked="true" hidden="false"/>
    </xf>
    <xf numFmtId="166" fontId="57" fillId="0" borderId="0" xfId="78" applyFont="true" applyBorder="false" applyAlignment="true" applyProtection="false">
      <alignment horizontal="general" vertical="center" textRotation="0" wrapText="false" indent="0" shrinkToFit="false"/>
      <protection locked="true" hidden="false"/>
    </xf>
    <xf numFmtId="164" fontId="57" fillId="0" borderId="0" xfId="78" applyFont="true" applyBorder="false" applyAlignment="true" applyProtection="false">
      <alignment horizontal="general" vertical="bottom" textRotation="0" wrapText="false" indent="0" shrinkToFit="false"/>
      <protection locked="true" hidden="false"/>
    </xf>
    <xf numFmtId="164" fontId="53" fillId="0" borderId="19" xfId="78" applyFont="true" applyBorder="true" applyAlignment="true" applyProtection="false">
      <alignment horizontal="general" vertical="center" textRotation="0" wrapText="false" indent="0" shrinkToFit="false"/>
      <protection locked="true" hidden="false"/>
    </xf>
    <xf numFmtId="166" fontId="53" fillId="0" borderId="10" xfId="78" applyFont="true" applyBorder="true" applyAlignment="true" applyProtection="false">
      <alignment horizontal="center" vertical="center" textRotation="0" wrapText="false" indent="0" shrinkToFit="false"/>
      <protection locked="true" hidden="false"/>
    </xf>
    <xf numFmtId="166" fontId="53" fillId="0" borderId="13" xfId="78" applyFont="true" applyBorder="true" applyAlignment="true" applyProtection="false">
      <alignment horizontal="center" vertical="center" textRotation="0" wrapText="false" indent="0" shrinkToFit="false"/>
      <protection locked="true" hidden="false"/>
    </xf>
    <xf numFmtId="164" fontId="53" fillId="0" borderId="19" xfId="78" applyFont="true" applyBorder="true" applyAlignment="true" applyProtection="false">
      <alignment horizontal="general" vertical="center" textRotation="0" wrapText="true" indent="0" shrinkToFit="false"/>
      <protection locked="true" hidden="false"/>
    </xf>
    <xf numFmtId="164" fontId="53" fillId="0" borderId="20" xfId="78" applyFont="true" applyBorder="true" applyAlignment="true" applyProtection="false">
      <alignment horizontal="general" vertical="center" textRotation="0" wrapText="false" indent="0" shrinkToFit="false"/>
      <protection locked="true" hidden="false"/>
    </xf>
    <xf numFmtId="166" fontId="53" fillId="0" borderId="21" xfId="78" applyFont="true" applyBorder="true" applyAlignment="true" applyProtection="false">
      <alignment horizontal="center" vertical="center" textRotation="0" wrapText="false" indent="0" shrinkToFit="false"/>
      <protection locked="true" hidden="false"/>
    </xf>
    <xf numFmtId="166" fontId="53" fillId="0" borderId="10" xfId="78" applyFont="true" applyBorder="true" applyAlignment="true" applyProtection="false">
      <alignment horizontal="center" vertical="bottom" textRotation="0" wrapText="false" indent="0" shrinkToFit="false"/>
      <protection locked="true" hidden="false"/>
    </xf>
    <xf numFmtId="166" fontId="57" fillId="0" borderId="10" xfId="78" applyFont="true" applyBorder="true" applyAlignment="true" applyProtection="false">
      <alignment horizontal="center" vertical="bottom" textRotation="0" wrapText="false" indent="0" shrinkToFit="false"/>
      <protection locked="true" hidden="false"/>
    </xf>
    <xf numFmtId="169" fontId="55" fillId="0" borderId="0" xfId="78" applyFont="true" applyBorder="false" applyAlignment="false" applyProtection="false">
      <alignment horizontal="general" vertical="bottom" textRotation="0" wrapText="false" indent="0" shrinkToFit="false"/>
      <protection locked="true" hidden="false"/>
    </xf>
    <xf numFmtId="164" fontId="53" fillId="0" borderId="19" xfId="78" applyFont="true" applyBorder="true" applyAlignment="true" applyProtection="false">
      <alignment horizontal="left" vertical="top" textRotation="0" wrapText="false" indent="0" shrinkToFit="false"/>
      <protection locked="true" hidden="false"/>
    </xf>
    <xf numFmtId="164" fontId="53" fillId="0" borderId="10" xfId="78" applyFont="true" applyBorder="true" applyAlignment="true" applyProtection="false">
      <alignment horizontal="general" vertical="center" textRotation="0" wrapText="false" indent="0" shrinkToFit="false"/>
      <protection locked="true" hidden="false"/>
    </xf>
    <xf numFmtId="164" fontId="53" fillId="0" borderId="21" xfId="78" applyFont="true" applyBorder="true" applyAlignment="true" applyProtection="false">
      <alignment horizontal="general" vertical="center" textRotation="0" wrapText="false" indent="0" shrinkToFit="false"/>
      <protection locked="true" hidden="false"/>
    </xf>
    <xf numFmtId="169" fontId="57" fillId="0" borderId="0" xfId="78" applyFont="true" applyBorder="false" applyAlignment="true" applyProtection="false">
      <alignment horizontal="general" vertical="center" textRotation="0" wrapText="false" indent="0" shrinkToFit="false"/>
      <protection locked="true" hidden="false"/>
    </xf>
    <xf numFmtId="169" fontId="55"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3"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3"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65" applyFont="true" applyBorder="true" applyAlignment="true" applyProtection="false">
      <alignment horizontal="center" vertical="center" textRotation="0" wrapText="false" indent="0" shrinkToFit="false"/>
      <protection locked="true" hidden="false"/>
    </xf>
    <xf numFmtId="164" fontId="33" fillId="0" borderId="10" xfId="0" applyFont="true" applyBorder="true" applyAlignment="true" applyProtection="false">
      <alignment horizontal="center" vertical="center" textRotation="0" wrapText="true" indent="0" shrinkToFit="false"/>
      <protection locked="true" hidden="false"/>
    </xf>
    <xf numFmtId="164" fontId="33" fillId="0" borderId="13" xfId="65" applyFont="true" applyBorder="true" applyAlignment="true" applyProtection="false">
      <alignment horizontal="center" vertical="center" textRotation="0" wrapText="true" indent="0" shrinkToFit="false"/>
      <protection locked="true" hidden="false"/>
    </xf>
    <xf numFmtId="164" fontId="33" fillId="0" borderId="12" xfId="65" applyFont="true" applyBorder="true" applyAlignment="true" applyProtection="false">
      <alignment horizontal="general" vertical="center" textRotation="0" wrapText="true" indent="0" shrinkToFit="false"/>
      <protection locked="true" hidden="false"/>
    </xf>
    <xf numFmtId="164" fontId="33" fillId="0" borderId="23" xfId="65" applyFont="true" applyBorder="true" applyAlignment="true" applyProtection="false">
      <alignment horizontal="general" vertical="center" textRotation="0" wrapText="true" indent="0" shrinkToFit="false"/>
      <protection locked="true" hidden="false"/>
    </xf>
    <xf numFmtId="164" fontId="33" fillId="0" borderId="10" xfId="65" applyFont="true" applyBorder="true" applyAlignment="true" applyProtection="false">
      <alignment horizontal="center" vertical="top" textRotation="0" wrapText="true" indent="0" shrinkToFit="false"/>
      <protection locked="true" hidden="false"/>
    </xf>
    <xf numFmtId="164" fontId="33" fillId="0" borderId="10" xfId="65" applyFont="true" applyBorder="true" applyAlignment="true" applyProtection="false">
      <alignment horizontal="general" vertical="top" textRotation="0" wrapText="true" indent="0" shrinkToFit="false"/>
      <protection locked="true" hidden="false"/>
    </xf>
    <xf numFmtId="172" fontId="33" fillId="0" borderId="10" xfId="65" applyFont="true" applyBorder="true" applyAlignment="true" applyProtection="false">
      <alignment horizontal="center" vertical="center" textRotation="0" wrapText="true" indent="0" shrinkToFit="false"/>
      <protection locked="true" hidden="false"/>
    </xf>
    <xf numFmtId="166" fontId="33" fillId="0" borderId="10" xfId="65" applyFont="true" applyBorder="true" applyAlignment="true" applyProtection="false">
      <alignment horizontal="center" vertical="center"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72" fontId="33" fillId="25" borderId="10" xfId="65" applyFont="true" applyBorder="true" applyAlignment="true" applyProtection="false">
      <alignment horizontal="center" vertical="center"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true" applyProtection="false">
      <alignment horizontal="center" vertical="bottom" textRotation="0" wrapText="false" indent="0" shrinkToFit="false"/>
      <protection locked="true" hidden="false"/>
    </xf>
    <xf numFmtId="164" fontId="30" fillId="0" borderId="0" xfId="65" applyFont="true" applyBorder="false" applyAlignment="true" applyProtection="false">
      <alignment horizontal="center" vertical="bottom"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3" fillId="0" borderId="0" xfId="65" applyFont="true" applyBorder="true" applyAlignment="true" applyProtection="false">
      <alignment horizontal="center" vertical="bottom" textRotation="0" wrapText="false" indent="0" shrinkToFit="false"/>
      <protection locked="true" hidden="false"/>
    </xf>
    <xf numFmtId="164" fontId="33"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71" fontId="33" fillId="0" borderId="10" xfId="65" applyFont="true" applyBorder="true" applyAlignment="true" applyProtection="false">
      <alignment horizontal="center" vertical="center" textRotation="0" wrapText="true" indent="0" shrinkToFit="false"/>
      <protection locked="true" hidden="false"/>
    </xf>
    <xf numFmtId="171" fontId="33" fillId="0" borderId="10" xfId="65" applyFont="true" applyBorder="true" applyAlignment="true" applyProtection="false">
      <alignment horizontal="left" vertical="center" textRotation="0" wrapText="true" indent="0" shrinkToFit="false"/>
      <protection locked="true" hidden="false"/>
    </xf>
    <xf numFmtId="173" fontId="18" fillId="0" borderId="0" xfId="65" applyFont="true" applyBorder="false" applyAlignment="false" applyProtection="false">
      <alignment horizontal="general" vertical="bottom" textRotation="0" wrapText="false" indent="0" shrinkToFit="false"/>
      <protection locked="true" hidden="false"/>
    </xf>
    <xf numFmtId="171" fontId="18" fillId="0" borderId="0" xfId="65" applyFont="true" applyBorder="false" applyAlignment="false" applyProtection="false">
      <alignment horizontal="general" vertical="bottom" textRotation="0" wrapText="false" indent="0" shrinkToFit="false"/>
      <protection locked="true" hidden="false"/>
    </xf>
    <xf numFmtId="171" fontId="18" fillId="0" borderId="10" xfId="65" applyFont="true" applyBorder="true" applyAlignment="true" applyProtection="false">
      <alignment horizontal="center" vertical="center" textRotation="0" wrapText="true" indent="0" shrinkToFit="false"/>
      <protection locked="true" hidden="false"/>
    </xf>
    <xf numFmtId="171" fontId="18" fillId="0" borderId="10" xfId="65" applyFont="true" applyBorder="true" applyAlignment="true" applyProtection="false">
      <alignment horizontal="left" vertical="center" textRotation="0" wrapText="true" indent="0" shrinkToFit="false"/>
      <protection locked="true" hidden="false"/>
    </xf>
    <xf numFmtId="174" fontId="18" fillId="0" borderId="10" xfId="77" applyFont="true" applyBorder="true" applyAlignment="true" applyProtection="false">
      <alignment horizontal="center" vertical="center" textRotation="0" wrapText="false" indent="0" shrinkToFit="false"/>
      <protection locked="true" hidden="false"/>
    </xf>
    <xf numFmtId="171" fontId="18" fillId="0" borderId="24" xfId="65" applyFont="true" applyBorder="true" applyAlignment="true" applyProtection="false">
      <alignment horizontal="left" vertical="center" textRotation="0" wrapText="true" indent="0" shrinkToFit="false"/>
      <protection locked="true" hidden="false"/>
    </xf>
    <xf numFmtId="171" fontId="18" fillId="25" borderId="15" xfId="77" applyFont="true" applyBorder="true" applyAlignment="true" applyProtection="false">
      <alignment horizontal="center" vertical="center" textRotation="0" wrapText="false" indent="0" shrinkToFit="false"/>
      <protection locked="true" hidden="false"/>
    </xf>
    <xf numFmtId="171" fontId="40" fillId="0" borderId="10" xfId="71" applyFont="true" applyBorder="true" applyAlignment="true" applyProtection="false">
      <alignment horizontal="left" vertical="center" textRotation="0" wrapText="true" indent="0" shrinkToFit="false"/>
      <protection locked="true" hidden="false"/>
    </xf>
    <xf numFmtId="171" fontId="42" fillId="0" borderId="10" xfId="71" applyFont="true" applyBorder="true" applyAlignment="true" applyProtection="false">
      <alignment horizontal="left" vertical="center" textRotation="0" wrapText="true" indent="0" shrinkToFit="false"/>
      <protection locked="true" hidden="false"/>
    </xf>
    <xf numFmtId="169"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65" applyFont="true" applyBorder="true" applyAlignment="true" applyProtection="false">
      <alignment horizontal="left" vertical="center" textRotation="0" wrapText="true" indent="0" shrinkToFit="false"/>
      <protection locked="true" hidden="false"/>
    </xf>
    <xf numFmtId="171" fontId="40" fillId="0" borderId="13" xfId="71" applyFont="true" applyBorder="true" applyAlignment="true" applyProtection="false">
      <alignment horizontal="left" vertical="center" textRotation="0" wrapText="true" indent="0" shrinkToFit="false"/>
      <protection locked="true" hidden="false"/>
    </xf>
    <xf numFmtId="164" fontId="47" fillId="0" borderId="0" xfId="76" applyFont="true" applyBorder="false" applyAlignment="false" applyProtection="false">
      <alignment horizontal="general" vertical="bottom" textRotation="0" wrapText="false" indent="0" shrinkToFit="false"/>
      <protection locked="true" hidden="false"/>
    </xf>
    <xf numFmtId="164" fontId="39" fillId="0" borderId="0" xfId="76" applyFont="true" applyBorder="false" applyAlignment="false" applyProtection="false">
      <alignment horizontal="general" vertical="bottom" textRotation="0" wrapText="false" indent="0" shrinkToFit="false"/>
      <protection locked="true" hidden="false"/>
    </xf>
    <xf numFmtId="164" fontId="43" fillId="0" borderId="12" xfId="76" applyFont="true" applyBorder="true" applyAlignment="true" applyProtection="false">
      <alignment horizontal="center" vertical="bottom" textRotation="0" wrapText="false" indent="0" shrinkToFit="false"/>
      <protection locked="true" hidden="false"/>
    </xf>
    <xf numFmtId="164" fontId="42" fillId="0" borderId="10" xfId="76" applyFont="true" applyBorder="true" applyAlignment="true" applyProtection="false">
      <alignment horizontal="center" vertical="center" textRotation="0" wrapText="true" indent="0" shrinkToFit="false"/>
      <protection locked="true" hidden="false"/>
    </xf>
    <xf numFmtId="164" fontId="42" fillId="0" borderId="11" xfId="76" applyFont="true" applyBorder="true" applyAlignment="true" applyProtection="false">
      <alignment horizontal="center" vertical="center" textRotation="0" wrapText="true" indent="0" shrinkToFit="false"/>
      <protection locked="true" hidden="false"/>
    </xf>
    <xf numFmtId="164" fontId="42" fillId="0" borderId="10" xfId="76" applyFont="true" applyBorder="true" applyAlignment="true" applyProtection="false">
      <alignment horizontal="center" vertical="center" textRotation="90" wrapText="true" indent="0" shrinkToFit="false"/>
      <protection locked="true" hidden="false"/>
    </xf>
    <xf numFmtId="164" fontId="33" fillId="0" borderId="10" xfId="76" applyFont="true" applyBorder="true" applyAlignment="true" applyProtection="true">
      <alignment horizontal="center" vertical="center" textRotation="90" wrapText="true" indent="0" shrinkToFit="false"/>
      <protection locked="true" hidden="false"/>
    </xf>
    <xf numFmtId="164" fontId="64" fillId="0" borderId="10" xfId="76" applyFont="true" applyBorder="true" applyAlignment="true" applyProtection="false">
      <alignment horizontal="center" vertical="center" textRotation="0" wrapText="true" indent="0" shrinkToFit="false"/>
      <protection locked="true" hidden="false"/>
    </xf>
    <xf numFmtId="164" fontId="42" fillId="0" borderId="10" xfId="71" applyFont="true" applyBorder="true" applyAlignment="true" applyProtection="false">
      <alignment horizontal="center" vertical="center" textRotation="90" wrapText="true" indent="0" shrinkToFit="false"/>
      <protection locked="true" hidden="false"/>
    </xf>
    <xf numFmtId="164" fontId="33" fillId="0" borderId="10" xfId="65" applyFont="true" applyBorder="true" applyAlignment="true" applyProtection="false">
      <alignment horizontal="center" vertical="center" textRotation="90" wrapText="true" indent="0" shrinkToFit="false"/>
      <protection locked="true" hidden="false"/>
    </xf>
    <xf numFmtId="164" fontId="42" fillId="0" borderId="10" xfId="76" applyFont="true" applyBorder="true" applyAlignment="true" applyProtection="false">
      <alignment horizontal="center" vertical="center" textRotation="0" wrapText="false" indent="0" shrinkToFit="false"/>
      <protection locked="true" hidden="false"/>
    </xf>
    <xf numFmtId="164" fontId="33" fillId="0" borderId="10" xfId="76" applyFont="true" applyBorder="true" applyAlignment="true" applyProtection="true">
      <alignment horizontal="center" vertical="center" textRotation="0" wrapText="true" indent="0" shrinkToFit="false"/>
      <protection locked="true" hidden="false"/>
    </xf>
    <xf numFmtId="164" fontId="65" fillId="0" borderId="10" xfId="76" applyFont="true" applyBorder="true" applyAlignment="true" applyProtection="false">
      <alignment horizontal="center" vertical="center" textRotation="0" wrapText="false" indent="0" shrinkToFit="false"/>
      <protection locked="true" hidden="false"/>
    </xf>
    <xf numFmtId="164" fontId="65" fillId="0" borderId="0" xfId="76" applyFont="true" applyBorder="false" applyAlignment="false" applyProtection="false">
      <alignment horizontal="general" vertical="bottom" textRotation="0" wrapText="false" indent="0" shrinkToFit="false"/>
      <protection locked="true" hidden="false"/>
    </xf>
    <xf numFmtId="164" fontId="40" fillId="0" borderId="15" xfId="76" applyFont="true" applyBorder="true" applyAlignment="true" applyProtection="false">
      <alignment horizontal="center" vertical="center" textRotation="0" wrapText="true" indent="0" shrinkToFit="false"/>
      <protection locked="true" hidden="false"/>
    </xf>
    <xf numFmtId="175" fontId="40" fillId="0" borderId="15" xfId="76" applyFont="true" applyBorder="true" applyAlignment="true" applyProtection="false">
      <alignment horizontal="center" vertical="center" textRotation="0" wrapText="true" indent="0" shrinkToFit="false"/>
      <protection locked="true" hidden="false"/>
    </xf>
    <xf numFmtId="176" fontId="40" fillId="0" borderId="15" xfId="76" applyFont="true" applyBorder="true" applyAlignment="true" applyProtection="false">
      <alignment horizontal="center" vertical="center" textRotation="0" wrapText="true" indent="0" shrinkToFit="false"/>
      <protection locked="true" hidden="false"/>
    </xf>
    <xf numFmtId="164" fontId="18" fillId="0" borderId="15" xfId="38" applyFont="true" applyBorder="true" applyAlignment="true" applyProtection="false">
      <alignment horizontal="general" vertical="center" textRotation="0" wrapText="true" indent="0" shrinkToFit="false"/>
      <protection locked="true" hidden="false"/>
    </xf>
    <xf numFmtId="174" fontId="40" fillId="0" borderId="15" xfId="76" applyFont="true" applyBorder="true" applyAlignment="true" applyProtection="false">
      <alignment horizontal="center" vertical="center" textRotation="0" wrapText="true" indent="0" shrinkToFit="false"/>
      <protection locked="true" hidden="false"/>
    </xf>
    <xf numFmtId="164" fontId="40" fillId="0" borderId="15" xfId="76" applyFont="true" applyBorder="true" applyAlignment="true" applyProtection="false">
      <alignment horizontal="general" vertical="center" textRotation="0" wrapText="true" indent="0" shrinkToFit="false"/>
      <protection locked="true" hidden="false"/>
    </xf>
    <xf numFmtId="164" fontId="40" fillId="0" borderId="25" xfId="76" applyFont="true" applyBorder="true" applyAlignment="true" applyProtection="false">
      <alignment horizontal="center" vertical="center" textRotation="0" wrapText="true" indent="0" shrinkToFit="false"/>
      <protection locked="true" hidden="false"/>
    </xf>
    <xf numFmtId="172" fontId="40" fillId="0" borderId="15" xfId="76" applyFont="true" applyBorder="true" applyAlignment="true" applyProtection="false">
      <alignment horizontal="center" vertical="center" textRotation="0" wrapText="true" indent="0" shrinkToFit="false"/>
      <protection locked="true" hidden="false"/>
    </xf>
    <xf numFmtId="172" fontId="18" fillId="0" borderId="15" xfId="38" applyFont="true" applyBorder="true" applyAlignment="true" applyProtection="false">
      <alignment horizontal="general" vertical="center" textRotation="0" wrapText="true" indent="0" shrinkToFit="false"/>
      <protection locked="true" hidden="false"/>
    </xf>
    <xf numFmtId="164" fontId="18" fillId="0" borderId="15" xfId="38" applyFont="true" applyBorder="true" applyAlignment="true" applyProtection="false">
      <alignment horizontal="right" vertical="center" textRotation="0" wrapText="true" indent="0" shrinkToFit="false"/>
      <protection locked="true" hidden="false"/>
    </xf>
    <xf numFmtId="164" fontId="40" fillId="0" borderId="15" xfId="76" applyFont="true" applyBorder="true" applyAlignment="true" applyProtection="false">
      <alignment horizontal="right" vertical="center" textRotation="0" wrapText="true" indent="0" shrinkToFit="false"/>
      <protection locked="true" hidden="false"/>
    </xf>
    <xf numFmtId="164" fontId="40" fillId="0" borderId="10" xfId="76" applyFont="true" applyBorder="true" applyAlignment="true" applyProtection="false">
      <alignment horizontal="center" vertical="center" textRotation="0" wrapText="true" indent="0" shrinkToFit="false"/>
      <protection locked="true" hidden="false"/>
    </xf>
    <xf numFmtId="177" fontId="40" fillId="0" borderId="10" xfId="76" applyFont="true" applyBorder="true" applyAlignment="true" applyProtection="false">
      <alignment horizontal="center" vertical="center" textRotation="0" wrapText="true" indent="0" shrinkToFit="false"/>
      <protection locked="true" hidden="false"/>
    </xf>
    <xf numFmtId="164" fontId="66" fillId="0" borderId="10" xfId="38" applyFont="true" applyBorder="true" applyAlignment="true" applyProtection="false">
      <alignment horizontal="general" vertical="center" textRotation="0" wrapText="true" indent="0" shrinkToFit="false"/>
      <protection locked="true" hidden="false"/>
    </xf>
    <xf numFmtId="176" fontId="40" fillId="0" borderId="10" xfId="76" applyFont="true" applyBorder="true" applyAlignment="true" applyProtection="false">
      <alignment horizontal="center" vertical="center" textRotation="0" wrapText="true" indent="0" shrinkToFit="false"/>
      <protection locked="true" hidden="false"/>
    </xf>
    <xf numFmtId="164" fontId="40" fillId="0" borderId="10" xfId="76" applyFont="true" applyBorder="true" applyAlignment="true" applyProtection="false">
      <alignment horizontal="general" vertical="center" textRotation="0" wrapText="true" indent="0" shrinkToFit="false"/>
      <protection locked="true" hidden="false"/>
    </xf>
    <xf numFmtId="172" fontId="40" fillId="0" borderId="10" xfId="76" applyFont="true" applyBorder="true" applyAlignment="true" applyProtection="false">
      <alignment horizontal="center" vertical="center" textRotation="0" wrapText="true" indent="0" shrinkToFit="false"/>
      <protection locked="true" hidden="false"/>
    </xf>
    <xf numFmtId="171" fontId="40" fillId="0" borderId="10" xfId="76" applyFont="true" applyBorder="true" applyAlignment="true" applyProtection="false">
      <alignment horizontal="center" vertical="center" textRotation="0" wrapText="true" indent="0" shrinkToFit="false"/>
      <protection locked="true" hidden="false"/>
    </xf>
    <xf numFmtId="164" fontId="18" fillId="0" borderId="15" xfId="38" applyFont="true" applyBorder="true" applyAlignment="true" applyProtection="false">
      <alignment horizontal="center" vertical="center" textRotation="0" wrapText="true" indent="0" shrinkToFit="false"/>
      <protection locked="true" hidden="false"/>
    </xf>
    <xf numFmtId="174" fontId="66" fillId="0" borderId="10" xfId="38" applyFont="true" applyBorder="true" applyAlignment="true" applyProtection="false">
      <alignment horizontal="general" vertical="center" textRotation="0" wrapText="true" indent="0" shrinkToFit="false"/>
      <protection locked="true" hidden="false"/>
    </xf>
    <xf numFmtId="178" fontId="66" fillId="0" borderId="10" xfId="38" applyFont="true" applyBorder="true" applyAlignment="true" applyProtection="false">
      <alignment horizontal="general" vertical="center" textRotation="0" wrapText="true" indent="0" shrinkToFit="false"/>
      <protection locked="true" hidden="false"/>
    </xf>
    <xf numFmtId="164" fontId="66" fillId="0" borderId="10" xfId="38" applyFont="true" applyBorder="true" applyAlignment="true" applyProtection="false">
      <alignment horizontal="right" vertical="center" textRotation="0" wrapText="true" indent="0" shrinkToFit="false"/>
      <protection locked="true" hidden="false"/>
    </xf>
    <xf numFmtId="172" fontId="18" fillId="0" borderId="15" xfId="38" applyFont="true" applyBorder="true" applyAlignment="true" applyProtection="false">
      <alignment horizontal="center" vertical="center" textRotation="0" wrapText="true" indent="0" shrinkToFit="false"/>
      <protection locked="true" hidden="false"/>
    </xf>
    <xf numFmtId="174" fontId="40" fillId="0" borderId="10" xfId="76" applyFont="true" applyBorder="true" applyAlignment="true" applyProtection="false">
      <alignment horizontal="center" vertical="center" textRotation="0" wrapText="true" indent="0" shrinkToFit="false"/>
      <protection locked="true" hidden="false"/>
    </xf>
    <xf numFmtId="164" fontId="18" fillId="25" borderId="10" xfId="38" applyFont="true" applyBorder="true" applyAlignment="true" applyProtection="false">
      <alignment horizontal="general" vertical="center" textRotation="0" wrapText="true" indent="0" shrinkToFit="false"/>
      <protection locked="true" hidden="false"/>
    </xf>
    <xf numFmtId="164" fontId="18" fillId="25" borderId="10" xfId="38" applyFont="true" applyBorder="true" applyAlignment="true" applyProtection="false">
      <alignment horizontal="right" vertical="center" textRotation="0" wrapText="true" indent="0" shrinkToFit="false"/>
      <protection locked="true" hidden="false"/>
    </xf>
    <xf numFmtId="178" fontId="18" fillId="25" borderId="10" xfId="38" applyFont="true" applyBorder="true" applyAlignment="true" applyProtection="false">
      <alignment horizontal="general" vertical="center" textRotation="0" wrapText="true" indent="0" shrinkToFit="false"/>
      <protection locked="true" hidden="false"/>
    </xf>
    <xf numFmtId="174" fontId="18" fillId="25" borderId="10" xfId="38" applyFont="true" applyBorder="true" applyAlignment="true" applyProtection="false">
      <alignment horizontal="general" vertical="center" textRotation="0" wrapText="true" indent="0" shrinkToFit="false"/>
      <protection locked="true" hidden="false"/>
    </xf>
    <xf numFmtId="164" fontId="66" fillId="25" borderId="10" xfId="38" applyFont="true" applyBorder="true" applyAlignment="true" applyProtection="false">
      <alignment horizontal="general" vertical="center" textRotation="0" wrapText="true" indent="0" shrinkToFit="false"/>
      <protection locked="true" hidden="false"/>
    </xf>
    <xf numFmtId="164" fontId="66" fillId="25" borderId="10" xfId="38" applyFont="true" applyBorder="true" applyAlignment="true" applyProtection="false">
      <alignment horizontal="right" vertical="center" textRotation="0" wrapText="true" indent="0" shrinkToFit="false"/>
      <protection locked="true" hidden="false"/>
    </xf>
    <xf numFmtId="178" fontId="66" fillId="25" borderId="10" xfId="38" applyFont="true" applyBorder="true" applyAlignment="true" applyProtection="false">
      <alignment horizontal="general" vertical="center" textRotation="0" wrapText="true" indent="0" shrinkToFit="false"/>
      <protection locked="true" hidden="false"/>
    </xf>
    <xf numFmtId="164" fontId="18" fillId="25" borderId="10" xfId="38" applyFont="true" applyBorder="true" applyAlignment="true" applyProtection="false">
      <alignment horizontal="center" vertical="center" textRotation="0" wrapText="true" indent="0" shrinkToFit="false"/>
      <protection locked="true" hidden="false"/>
    </xf>
    <xf numFmtId="164" fontId="57" fillId="25" borderId="10" xfId="38" applyFont="true" applyBorder="true" applyAlignment="true" applyProtection="false">
      <alignment horizontal="general" vertical="center" textRotation="0" wrapText="true" indent="0" shrinkToFit="false"/>
      <protection locked="true" hidden="false"/>
    </xf>
    <xf numFmtId="174" fontId="57" fillId="25" borderId="10" xfId="38" applyFont="true" applyBorder="true" applyAlignment="true" applyProtection="false">
      <alignment horizontal="general" vertical="center" textRotation="0" wrapText="true" indent="0" shrinkToFit="false"/>
      <protection locked="true" hidden="false"/>
    </xf>
    <xf numFmtId="178" fontId="57" fillId="25" borderId="10" xfId="38" applyFont="true" applyBorder="true" applyAlignment="true" applyProtection="false">
      <alignment horizontal="general" vertical="center" textRotation="0" wrapText="true" indent="0" shrinkToFit="false"/>
      <protection locked="true" hidden="false"/>
    </xf>
    <xf numFmtId="164" fontId="57" fillId="25" borderId="10" xfId="38" applyFont="true" applyBorder="true" applyAlignment="true" applyProtection="false">
      <alignment horizontal="right" vertical="center" textRotation="0" wrapText="true" indent="0" shrinkToFit="false"/>
      <protection locked="true" hidden="false"/>
    </xf>
    <xf numFmtId="172" fontId="66" fillId="0" borderId="10" xfId="38" applyFont="true" applyBorder="true" applyAlignment="true" applyProtection="false">
      <alignment horizontal="general" vertical="center" textRotation="0" wrapText="true" indent="0" shrinkToFit="false"/>
      <protection locked="true" hidden="false"/>
    </xf>
    <xf numFmtId="164" fontId="67" fillId="25" borderId="0" xfId="65" applyFont="true" applyBorder="false" applyAlignment="false" applyProtection="false">
      <alignment horizontal="general" vertical="bottom" textRotation="0" wrapText="false" indent="0" shrinkToFit="false"/>
      <protection locked="true" hidden="false"/>
    </xf>
    <xf numFmtId="164" fontId="67" fillId="25" borderId="0" xfId="65" applyFont="true" applyBorder="false" applyAlignment="true" applyProtection="false">
      <alignment horizontal="general" vertical="bottom" textRotation="0" wrapText="true" indent="0" shrinkToFit="false"/>
      <protection locked="true" hidden="false"/>
    </xf>
    <xf numFmtId="164" fontId="18" fillId="25" borderId="0" xfId="65" applyFont="true" applyBorder="false" applyAlignment="false" applyProtection="false">
      <alignment horizontal="general" vertical="bottom" textRotation="0" wrapText="false" indent="0" shrinkToFit="false"/>
      <protection locked="true" hidden="false"/>
    </xf>
    <xf numFmtId="164" fontId="30" fillId="25" borderId="0" xfId="65" applyFont="true" applyBorder="false" applyAlignment="true" applyProtection="false">
      <alignment horizontal="right" vertical="center" textRotation="0" wrapText="true" indent="0" shrinkToFit="false"/>
      <protection locked="true" hidden="false"/>
    </xf>
    <xf numFmtId="164" fontId="30" fillId="25" borderId="0" xfId="65" applyFont="true" applyBorder="false" applyAlignment="true" applyProtection="false">
      <alignment horizontal="right" vertical="bottom" textRotation="0" wrapText="true" indent="0" shrinkToFit="false"/>
      <protection locked="true" hidden="false"/>
    </xf>
    <xf numFmtId="164" fontId="18" fillId="25" borderId="0" xfId="65" applyFont="true" applyBorder="false" applyAlignment="true" applyProtection="false">
      <alignment horizontal="right" vertical="bottom" textRotation="0" wrapText="true" indent="0" shrinkToFit="false"/>
      <protection locked="true" hidden="false"/>
    </xf>
    <xf numFmtId="164" fontId="32" fillId="25" borderId="0" xfId="65" applyFont="true" applyBorder="true" applyAlignment="true" applyProtection="false">
      <alignment horizontal="center" vertical="bottom" textRotation="0" wrapText="false" indent="0" shrinkToFit="false"/>
      <protection locked="true" hidden="false"/>
    </xf>
    <xf numFmtId="164" fontId="32" fillId="25" borderId="0" xfId="65" applyFont="true" applyBorder="false" applyAlignment="true" applyProtection="false">
      <alignment horizontal="general" vertical="bottom" textRotation="0" wrapText="false" indent="0" shrinkToFit="false"/>
      <protection locked="true" hidden="false"/>
    </xf>
    <xf numFmtId="164" fontId="32" fillId="25" borderId="0" xfId="65" applyFont="true" applyBorder="false" applyAlignment="true" applyProtection="false">
      <alignment horizontal="center" vertical="bottom" textRotation="0" wrapText="false" indent="0" shrinkToFit="false"/>
      <protection locked="true" hidden="false"/>
    </xf>
    <xf numFmtId="164" fontId="32" fillId="25" borderId="0" xfId="65" applyFont="true" applyBorder="false" applyAlignment="true" applyProtection="false">
      <alignment horizontal="center" vertical="bottom" textRotation="0" wrapText="true" indent="0" shrinkToFit="false"/>
      <protection locked="true" hidden="false"/>
    </xf>
    <xf numFmtId="164" fontId="36" fillId="25" borderId="0" xfId="77" applyFont="true" applyBorder="true" applyAlignment="true" applyProtection="false">
      <alignment horizontal="center" vertical="center" textRotation="0" wrapText="false" indent="0" shrinkToFit="false"/>
      <protection locked="true" hidden="false"/>
    </xf>
    <xf numFmtId="164" fontId="36" fillId="25" borderId="0" xfId="77" applyFont="true" applyBorder="false" applyAlignment="true" applyProtection="false">
      <alignment horizontal="general" vertical="center" textRotation="0" wrapText="false" indent="0" shrinkToFit="false"/>
      <protection locked="true" hidden="false"/>
    </xf>
    <xf numFmtId="164" fontId="36" fillId="25" borderId="0" xfId="77" applyFont="true" applyBorder="false" applyAlignment="true" applyProtection="false">
      <alignment horizontal="general" vertical="center" textRotation="0" wrapText="true" indent="0" shrinkToFit="false"/>
      <protection locked="true" hidden="false"/>
    </xf>
    <xf numFmtId="164" fontId="37" fillId="25" borderId="0" xfId="77" applyFont="true" applyBorder="true" applyAlignment="true" applyProtection="false">
      <alignment horizontal="center" vertical="center" textRotation="0" wrapText="false" indent="0" shrinkToFit="false"/>
      <protection locked="true" hidden="false"/>
    </xf>
    <xf numFmtId="164" fontId="38" fillId="25" borderId="0" xfId="77" applyFont="true" applyBorder="false" applyAlignment="true" applyProtection="false">
      <alignment horizontal="general" vertical="center" textRotation="0" wrapText="false" indent="0" shrinkToFit="false"/>
      <protection locked="true" hidden="false"/>
    </xf>
    <xf numFmtId="164" fontId="39" fillId="25" borderId="0" xfId="77" applyFont="true" applyBorder="true" applyAlignment="true" applyProtection="false">
      <alignment horizontal="center" vertical="center" textRotation="0" wrapText="false" indent="0" shrinkToFit="false"/>
      <protection locked="true" hidden="false"/>
    </xf>
    <xf numFmtId="164" fontId="40" fillId="25" borderId="0" xfId="77" applyFont="true" applyBorder="false" applyAlignment="true" applyProtection="false">
      <alignment horizontal="general" vertical="center" textRotation="0" wrapText="false" indent="0" shrinkToFit="false"/>
      <protection locked="true" hidden="false"/>
    </xf>
    <xf numFmtId="164" fontId="39" fillId="25" borderId="0" xfId="77" applyFont="true" applyBorder="true" applyAlignment="true" applyProtection="false">
      <alignment horizontal="general" vertical="center" textRotation="0" wrapText="false" indent="0" shrinkToFit="false"/>
      <protection locked="true" hidden="false"/>
    </xf>
    <xf numFmtId="164" fontId="39" fillId="25" borderId="0" xfId="77" applyFont="true" applyBorder="true" applyAlignment="true" applyProtection="false">
      <alignment horizontal="general" vertical="center" textRotation="0" wrapText="true" indent="0" shrinkToFit="false"/>
      <protection locked="true" hidden="false"/>
    </xf>
    <xf numFmtId="164" fontId="37" fillId="25" borderId="0" xfId="77" applyFont="true" applyBorder="true" applyAlignment="true" applyProtection="false">
      <alignment horizontal="center" vertical="center" textRotation="0" wrapText="true" indent="0" shrinkToFit="false"/>
      <protection locked="true" hidden="false"/>
    </xf>
    <xf numFmtId="171" fontId="68" fillId="25" borderId="0" xfId="65" applyFont="true" applyBorder="false" applyAlignment="true" applyProtection="false">
      <alignment horizontal="right" vertical="top" textRotation="0" wrapText="true" indent="0" shrinkToFit="false"/>
      <protection locked="true" hidden="false"/>
    </xf>
    <xf numFmtId="164" fontId="69" fillId="25" borderId="0" xfId="65" applyFont="true" applyBorder="true" applyAlignment="true" applyProtection="false">
      <alignment horizontal="center" vertical="bottom" textRotation="0" wrapText="true" indent="0" shrinkToFit="false"/>
      <protection locked="true" hidden="false"/>
    </xf>
    <xf numFmtId="164" fontId="67" fillId="25" borderId="0" xfId="65" applyFont="true" applyBorder="false" applyAlignment="true" applyProtection="false">
      <alignment horizontal="right" vertical="bottom" textRotation="0" wrapText="true" indent="0" shrinkToFit="false"/>
      <protection locked="true" hidden="false"/>
    </xf>
    <xf numFmtId="164" fontId="69" fillId="25" borderId="26" xfId="65" applyFont="true" applyBorder="true" applyAlignment="true" applyProtection="false">
      <alignment horizontal="justify" vertical="bottom" textRotation="0" wrapText="false" indent="0" shrinkToFit="false"/>
      <protection locked="true" hidden="false"/>
    </xf>
    <xf numFmtId="164" fontId="67" fillId="25" borderId="26" xfId="65" applyFont="true" applyBorder="true" applyAlignment="true" applyProtection="false">
      <alignment horizontal="center" vertical="bottom" textRotation="0" wrapText="true" indent="0" shrinkToFit="false"/>
      <protection locked="true" hidden="false"/>
    </xf>
    <xf numFmtId="164" fontId="40" fillId="25" borderId="10" xfId="77" applyFont="true" applyBorder="true" applyAlignment="true" applyProtection="false">
      <alignment horizontal="center" vertical="center" textRotation="0" wrapText="true" indent="0" shrinkToFit="false"/>
      <protection locked="true" hidden="false"/>
    </xf>
    <xf numFmtId="164" fontId="69" fillId="25" borderId="26" xfId="65" applyFont="true" applyBorder="true" applyAlignment="true" applyProtection="false">
      <alignment horizontal="general" vertical="top" textRotation="0" wrapText="true" indent="0" shrinkToFit="false"/>
      <protection locked="true" hidden="false"/>
    </xf>
    <xf numFmtId="164" fontId="69" fillId="25" borderId="27" xfId="65" applyFont="true" applyBorder="true" applyAlignment="true" applyProtection="false">
      <alignment horizontal="general" vertical="top" textRotation="0" wrapText="true" indent="0" shrinkToFit="false"/>
      <protection locked="true" hidden="false"/>
    </xf>
    <xf numFmtId="164" fontId="69" fillId="25" borderId="27" xfId="65" applyFont="true" applyBorder="true" applyAlignment="true" applyProtection="false">
      <alignment horizontal="justify" vertical="top" textRotation="0" wrapText="true" indent="0" shrinkToFit="false"/>
      <protection locked="true" hidden="false"/>
    </xf>
    <xf numFmtId="171" fontId="67" fillId="25" borderId="26" xfId="65" applyFont="true" applyBorder="true" applyAlignment="true" applyProtection="false">
      <alignment horizontal="center" vertical="bottom" textRotation="0" wrapText="true" indent="0" shrinkToFit="false"/>
      <protection locked="true" hidden="false"/>
    </xf>
    <xf numFmtId="164" fontId="67" fillId="25" borderId="26" xfId="65" applyFont="true" applyBorder="true" applyAlignment="true" applyProtection="false">
      <alignment horizontal="justify" vertical="top" textRotation="0" wrapText="true" indent="0" shrinkToFit="false"/>
      <protection locked="true" hidden="false"/>
    </xf>
    <xf numFmtId="164" fontId="69" fillId="25" borderId="26" xfId="65" applyFont="true" applyBorder="true" applyAlignment="true" applyProtection="false">
      <alignment horizontal="justify" vertical="top" textRotation="0" wrapText="true" indent="0" shrinkToFit="false"/>
      <protection locked="true" hidden="false"/>
    </xf>
    <xf numFmtId="166" fontId="67" fillId="25" borderId="26" xfId="65" applyFont="true" applyBorder="true" applyAlignment="true" applyProtection="false">
      <alignment horizontal="center" vertical="bottom" textRotation="0" wrapText="true" indent="0" shrinkToFit="false"/>
      <protection locked="true" hidden="false"/>
    </xf>
    <xf numFmtId="166" fontId="67" fillId="25" borderId="26" xfId="65" applyFont="true" applyBorder="true" applyAlignment="true" applyProtection="false">
      <alignment horizontal="center" vertical="center" textRotation="0" wrapText="true" indent="0" shrinkToFit="false"/>
      <protection locked="true" hidden="false"/>
    </xf>
    <xf numFmtId="165" fontId="67" fillId="25" borderId="26" xfId="19" applyFont="true" applyBorder="true" applyAlignment="true" applyProtection="true">
      <alignment horizontal="center" vertical="center" textRotation="0" wrapText="true" indent="0" shrinkToFit="false"/>
      <protection locked="true" hidden="false"/>
    </xf>
    <xf numFmtId="179" fontId="67" fillId="25" borderId="26" xfId="19" applyFont="true" applyBorder="true" applyAlignment="true" applyProtection="true">
      <alignment horizontal="center" vertical="center" textRotation="0" wrapText="true" indent="0" shrinkToFit="false"/>
      <protection locked="true" hidden="false"/>
    </xf>
    <xf numFmtId="166" fontId="53" fillId="25" borderId="26" xfId="65" applyFont="true" applyBorder="true" applyAlignment="true" applyProtection="false">
      <alignment horizontal="center" vertical="center" textRotation="0" wrapText="true" indent="0" shrinkToFit="false"/>
      <protection locked="true" hidden="false"/>
    </xf>
    <xf numFmtId="164" fontId="69" fillId="25" borderId="28" xfId="65" applyFont="true" applyBorder="true" applyAlignment="true" applyProtection="false">
      <alignment horizontal="general" vertical="top" textRotation="0" wrapText="true" indent="0" shrinkToFit="false"/>
      <protection locked="true" hidden="false"/>
    </xf>
    <xf numFmtId="164" fontId="67" fillId="25" borderId="28" xfId="65" applyFont="true" applyBorder="true" applyAlignment="true" applyProtection="false">
      <alignment horizontal="general" vertical="top" textRotation="0" wrapText="true" indent="0" shrinkToFit="false"/>
      <protection locked="true" hidden="false"/>
    </xf>
    <xf numFmtId="166" fontId="47" fillId="25" borderId="28" xfId="0" applyFont="true" applyBorder="true" applyAlignment="true" applyProtection="false">
      <alignment horizontal="center" vertical="center" textRotation="0" wrapText="true" indent="0" shrinkToFit="false"/>
      <protection locked="true" hidden="false"/>
    </xf>
    <xf numFmtId="164" fontId="67" fillId="25" borderId="29" xfId="65" applyFont="true" applyBorder="true" applyAlignment="true" applyProtection="false">
      <alignment horizontal="general" vertical="top" textRotation="0" wrapText="true" indent="0" shrinkToFit="false"/>
      <protection locked="true" hidden="false"/>
    </xf>
    <xf numFmtId="164" fontId="67" fillId="25" borderId="27" xfId="65" applyFont="true" applyBorder="true" applyAlignment="true" applyProtection="false">
      <alignment horizontal="general" vertical="top" textRotation="0" wrapText="true" indent="0" shrinkToFit="false"/>
      <protection locked="true" hidden="false"/>
    </xf>
    <xf numFmtId="164" fontId="69" fillId="25" borderId="28" xfId="65" applyFont="true" applyBorder="true" applyAlignment="true" applyProtection="false">
      <alignment horizontal="left" vertical="center" textRotation="0" wrapText="true" indent="0" shrinkToFit="false"/>
      <protection locked="true" hidden="false"/>
    </xf>
    <xf numFmtId="164" fontId="69" fillId="25" borderId="28" xfId="65" applyFont="true" applyBorder="true" applyAlignment="true" applyProtection="false">
      <alignment horizontal="center" vertical="center" textRotation="0" wrapText="true" indent="0" shrinkToFit="false"/>
      <protection locked="true" hidden="false"/>
    </xf>
    <xf numFmtId="164" fontId="67" fillId="25" borderId="27" xfId="65" applyFont="true" applyBorder="true" applyAlignment="false" applyProtection="false">
      <alignment horizontal="general" vertical="bottom" textRotation="0" wrapText="false" indent="0" shrinkToFit="false"/>
      <protection locked="true" hidden="false"/>
    </xf>
  </cellXfs>
  <cellStyles count="80">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20% - Акцент1 2" xfId="20" builtinId="53" customBuiltin="true"/>
    <cellStyle name="20% - Акцент2 2" xfId="21" builtinId="53" customBuiltin="true"/>
    <cellStyle name="20% - Акцент3 2" xfId="22" builtinId="53" customBuiltin="true"/>
    <cellStyle name="20% - Акцент4 2" xfId="23" builtinId="53" customBuiltin="true"/>
    <cellStyle name="20% - Акцент5 2" xfId="24" builtinId="53" customBuiltin="true"/>
    <cellStyle name="20% - Акцент6 2" xfId="25" builtinId="53" customBuiltin="true"/>
    <cellStyle name="40% - Акцент1 2" xfId="26" builtinId="53" customBuiltin="true"/>
    <cellStyle name="40% - Акцент2 2" xfId="27" builtinId="53" customBuiltin="true"/>
    <cellStyle name="40% - Акцент3 2" xfId="28" builtinId="53" customBuiltin="true"/>
    <cellStyle name="40% - Акцент4 2" xfId="29" builtinId="53" customBuiltin="true"/>
    <cellStyle name="40% - Акцент5 2" xfId="30" builtinId="53" customBuiltin="true"/>
    <cellStyle name="40% - Акцент6 2" xfId="31" builtinId="53" customBuiltin="true"/>
    <cellStyle name="60% - Акцент1 2" xfId="32" builtinId="53" customBuiltin="true"/>
    <cellStyle name="60% - Акцент2 2" xfId="33" builtinId="53" customBuiltin="true"/>
    <cellStyle name="60% - Акцент3 2" xfId="34" builtinId="53" customBuiltin="true"/>
    <cellStyle name="60% - Акцент4 2" xfId="35" builtinId="53" customBuiltin="true"/>
    <cellStyle name="60% - Акцент5 2" xfId="36" builtinId="53" customBuiltin="true"/>
    <cellStyle name="60% - Акцент6 2" xfId="37" builtinId="53" customBuiltin="true"/>
    <cellStyle name="Normal" xfId="38" builtinId="53" customBuiltin="true"/>
    <cellStyle name="Normal 2" xfId="39" builtinId="53" customBuiltin="true"/>
    <cellStyle name="Акцент1 2" xfId="40" builtinId="53" customBuiltin="true"/>
    <cellStyle name="Акцент2 2" xfId="41" builtinId="53" customBuiltin="true"/>
    <cellStyle name="Акцент3 2" xfId="42" builtinId="53" customBuiltin="true"/>
    <cellStyle name="Акцент4 2" xfId="43" builtinId="53" customBuiltin="true"/>
    <cellStyle name="Акцент5 2" xfId="44" builtinId="53" customBuiltin="true"/>
    <cellStyle name="Акцент6 2" xfId="45" builtinId="53" customBuiltin="true"/>
    <cellStyle name="Ввод  2" xfId="46" builtinId="53" customBuiltin="true"/>
    <cellStyle name="Ввод  2 2" xfId="47" builtinId="53" customBuiltin="true"/>
    <cellStyle name="Вывод 2" xfId="48" builtinId="53" customBuiltin="true"/>
    <cellStyle name="Вывод 2 2" xfId="49" builtinId="53" customBuiltin="true"/>
    <cellStyle name="Вычисление 2" xfId="50" builtinId="53" customBuiltin="true"/>
    <cellStyle name="Вычисление 2 2" xfId="51" builtinId="53" customBuiltin="true"/>
    <cellStyle name="Заголовок 1 2" xfId="52" builtinId="53" customBuiltin="true"/>
    <cellStyle name="Заголовок 2 2" xfId="53" builtinId="53" customBuiltin="true"/>
    <cellStyle name="Заголовок 3 2" xfId="54" builtinId="53" customBuiltin="true"/>
    <cellStyle name="Заголовок 4 2" xfId="55" builtinId="53" customBuiltin="true"/>
    <cellStyle name="Итог 2" xfId="56" builtinId="53" customBuiltin="true"/>
    <cellStyle name="Итог 2 2" xfId="57" builtinId="53" customBuiltin="true"/>
    <cellStyle name="Контрольная ячейка 2" xfId="58" builtinId="53" customBuiltin="true"/>
    <cellStyle name="Название 2" xfId="59" builtinId="53" customBuiltin="true"/>
    <cellStyle name="Нейтральный 2" xfId="60" builtinId="53" customBuiltin="true"/>
    <cellStyle name="Обычный 12 2" xfId="61" builtinId="53" customBuiltin="true"/>
    <cellStyle name="Обычный 2" xfId="62" builtinId="53" customBuiltin="true"/>
    <cellStyle name="Обычный 2 2" xfId="63" builtinId="53" customBuiltin="true"/>
    <cellStyle name="Обычный 2 3" xfId="64" builtinId="53" customBuiltin="true"/>
    <cellStyle name="Обычный 3" xfId="65" builtinId="53" customBuiltin="true"/>
    <cellStyle name="Обычный 3 2" xfId="66" builtinId="53" customBuiltin="true"/>
    <cellStyle name="Обычный 3 2 2 2" xfId="67" builtinId="53" customBuiltin="true"/>
    <cellStyle name="Обычный 3 21" xfId="68" builtinId="53" customBuiltin="true"/>
    <cellStyle name="Обычный 4" xfId="69" builtinId="53" customBuiltin="true"/>
    <cellStyle name="Обычный 4 2" xfId="70" builtinId="53" customBuiltin="true"/>
    <cellStyle name="Обычный 5" xfId="71" builtinId="53" customBuiltin="true"/>
    <cellStyle name="Обычный 5 2 10" xfId="72" builtinId="53" customBuiltin="true"/>
    <cellStyle name="Обычный 6" xfId="73" builtinId="53" customBuiltin="true"/>
    <cellStyle name="Обычный 6 2" xfId="74" builtinId="53" customBuiltin="true"/>
    <cellStyle name="Обычный 6 2 2" xfId="75" builtinId="53" customBuiltin="true"/>
    <cellStyle name="Обычный 6 2 3" xfId="76" builtinId="53" customBuiltin="true"/>
    <cellStyle name="Обычный 7" xfId="77" builtinId="53" customBuiltin="true"/>
    <cellStyle name="Обычный 7 2" xfId="78" builtinId="53" customBuiltin="true"/>
    <cellStyle name="Обычный 8" xfId="79" builtinId="53" customBuiltin="true"/>
    <cellStyle name="Обычный 9" xfId="80" builtinId="53" customBuiltin="true"/>
    <cellStyle name="Плохой 2" xfId="81" builtinId="53" customBuiltin="true"/>
    <cellStyle name="Пояснение 2" xfId="82" builtinId="53" customBuiltin="true"/>
    <cellStyle name="Примечание 2" xfId="83" builtinId="53" customBuiltin="true"/>
    <cellStyle name="Примечание 2 2" xfId="84" builtinId="53" customBuiltin="true"/>
    <cellStyle name="Процентный 2" xfId="85" builtinId="53" customBuiltin="true"/>
    <cellStyle name="Процентный 3" xfId="86" builtinId="53" customBuiltin="true"/>
    <cellStyle name="Связанная ячейка 2" xfId="87" builtinId="53" customBuiltin="true"/>
    <cellStyle name="Стиль 1" xfId="88" builtinId="53" customBuiltin="true"/>
    <cellStyle name="Текст предупреждения 2" xfId="89" builtinId="53" customBuiltin="true"/>
    <cellStyle name="Финансовый 2" xfId="90" builtinId="53" customBuiltin="true"/>
    <cellStyle name="Финансовый 2 2 2 2 2" xfId="91" builtinId="53" customBuiltin="true"/>
    <cellStyle name="Финансовый 3" xfId="92" builtinId="53" customBuiltin="true"/>
    <cellStyle name="Хороший 2" xfId="93" builtinId="53" customBuiltin="true"/>
  </cellStyles>
  <dxfs count="2">
    <dxf>
      <font>
        <color rgb="FF9C0006"/>
      </font>
      <fill>
        <patternFill>
          <bgColor rgb="FFFFC7CE"/>
        </patternFill>
      </fill>
    </dxf>
    <dxf>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993366"/>
      <rgbColor rgb="FFFFFFCC"/>
      <rgbColor rgb="FFCCFFFF"/>
      <rgbColor rgb="FF660066"/>
      <rgbColor rgb="FFFF8080"/>
      <rgbColor rgb="FF0066CC"/>
      <rgbColor rgb="FFCCCCFF"/>
      <rgbColor rgb="FF000080"/>
      <rgbColor rgb="FFFF00FF"/>
      <rgbColor rgb="FFD9D9D9"/>
      <rgbColor rgb="FF00FFFF"/>
      <rgbColor rgb="FF800080"/>
      <rgbColor rgb="FF800000"/>
      <rgbColor rgb="FF008080"/>
      <rgbColor rgb="FF0000FF"/>
      <rgbColor rgb="FF00CCFF"/>
      <rgbColor rgb="FFEBF1DE"/>
      <rgbColor rgb="FFCCFFCC"/>
      <rgbColor rgb="FFFFFF99"/>
      <rgbColor rgb="FF99CCFF"/>
      <rgbColor rgb="FFFF99CC"/>
      <rgbColor rgb="FFCC99FF"/>
      <rgbColor rgb="FFFFCC99"/>
      <rgbColor rgb="FF3366FF"/>
      <rgbColor rgb="FF33CCCC"/>
      <rgbColor rgb="FFFFC7CE"/>
      <rgbColor rgb="FFFFCC00"/>
      <rgbColor rgb="FFFF9900"/>
      <rgbColor rgb="FFFF6600"/>
      <rgbColor rgb="FF878787"/>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sz="800" spc="-1" strike="noStrike">
                <a:solidFill>
                  <a:srgbClr val="000000"/>
                </a:solidFill>
                <a:uFill>
                  <a:solidFill>
                    <a:srgbClr val="ffffff"/>
                  </a:solidFill>
                </a:uFill>
                <a:latin typeface="Calibri"/>
              </a:defRPr>
            </a:pPr>
            <a:r>
              <a:rPr b="1" sz="800" spc="-1" strike="noStrike">
                <a:solidFill>
                  <a:srgbClr val="000000"/>
                </a:solidFill>
                <a:uFill>
                  <a:solidFill>
                    <a:srgbClr val="ffffff"/>
                  </a:solidFill>
                </a:uFill>
                <a:latin typeface="Calibri"/>
              </a:rPr>
              <a:t>Денежный поток на собственный капитал, руб.</a:t>
            </a:r>
          </a:p>
        </c:rich>
      </c:tx>
      <c:layout>
        <c:manualLayout>
          <c:xMode val="edge"/>
          <c:yMode val="edge"/>
          <c:x val="0.0182701202590194"/>
          <c:y val="0.0190534726490473"/>
        </c:manualLayout>
      </c:layout>
      <c:overlay val="0"/>
    </c:title>
    <c:autoTitleDeleted val="0"/>
    <c:plotArea>
      <c:layout>
        <c:manualLayout>
          <c:layoutTarget val="inner"/>
          <c:xMode val="edge"/>
          <c:yMode val="edge"/>
          <c:x val="0.17977181621955"/>
          <c:y val="0.0995697602950215"/>
          <c:w val="0.776441566450817"/>
          <c:h val="0.804343372259783"/>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custDash/>
              <a:round/>
            </a:ln>
          </c:spPr>
          <c:marker>
            <c:symbol val="none"/>
          </c:marker>
          <c:dLbls>
            <c:dLblPos val="r"/>
            <c:showLegendKey val="0"/>
            <c:showVal val="0"/>
            <c:showCatName val="0"/>
            <c:showSerName val="0"/>
            <c:showPercent val="0"/>
            <c:showLeaderLines val="0"/>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-265258212.571428</c:v>
                </c:pt>
                <c:pt idx="1">
                  <c:v>-69335094.8571428</c:v>
                </c:pt>
                <c:pt idx="2">
                  <c:v>181736262.478857</c:v>
                </c:pt>
                <c:pt idx="3">
                  <c:v>511337418.115873</c:v>
                </c:pt>
                <c:pt idx="4">
                  <c:v>1038486045.76352</c:v>
                </c:pt>
                <c:pt idx="5">
                  <c:v>1889528962.39411</c:v>
                </c:pt>
                <c:pt idx="6">
                  <c:v>3279395678.5362</c:v>
                </c:pt>
                <c:pt idx="7">
                  <c:v>5750544752.12407</c:v>
                </c:pt>
                <c:pt idx="8">
                  <c:v>9919805125.55845</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dLblPos val="r"/>
            <c:showLegendKey val="0"/>
            <c:showVal val="0"/>
            <c:showCatName val="0"/>
            <c:showSerName val="0"/>
            <c:showPercent val="0"/>
            <c:showLeaderLines val="0"/>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6708040941.22483</c:v>
                </c:pt>
              </c:numCache>
            </c:numRef>
          </c:val>
          <c:smooth val="0"/>
        </c:ser>
        <c:hiLowLines>
          <c:spPr>
            <a:ln>
              <a:noFill/>
            </a:ln>
          </c:spPr>
        </c:hiLowLines>
        <c:marker val="0"/>
        <c:axId val="64909596"/>
        <c:axId val="76776420"/>
      </c:lineChart>
      <c:catAx>
        <c:axId val="64909596"/>
        <c:scaling>
          <c:orientation val="minMax"/>
        </c:scaling>
        <c:delete val="0"/>
        <c:axPos val="b"/>
        <c:numFmt formatCode="DD/MM/YYYY" sourceLinked="1"/>
        <c:majorTickMark val="out"/>
        <c:minorTickMark val="none"/>
        <c:tickLblPos val="nextTo"/>
        <c:spPr>
          <a:ln w="9360">
            <a:solidFill>
              <a:srgbClr val="878787"/>
            </a:solidFill>
            <a:round/>
          </a:ln>
        </c:spPr>
        <c:txPr>
          <a:bodyPr/>
          <a:p>
            <a:pPr>
              <a:defRPr b="0" sz="1000" spc="-1" strike="noStrike">
                <a:solidFill>
                  <a:srgbClr val="000000"/>
                </a:solidFill>
                <a:uFill>
                  <a:solidFill>
                    <a:srgbClr val="ffffff"/>
                  </a:solidFill>
                </a:uFill>
                <a:latin typeface="Calibri"/>
              </a:defRPr>
            </a:pPr>
          </a:p>
        </c:txPr>
        <c:crossAx val="76776420"/>
        <c:crosses val="autoZero"/>
        <c:auto val="1"/>
        <c:lblAlgn val="ctr"/>
        <c:lblOffset val="100"/>
      </c:catAx>
      <c:valAx>
        <c:axId val="76776420"/>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p>
            <a:pPr>
              <a:defRPr b="0" sz="700" spc="-1" strike="noStrike">
                <a:solidFill>
                  <a:srgbClr val="000000"/>
                </a:solidFill>
                <a:uFill>
                  <a:solidFill>
                    <a:srgbClr val="ffffff"/>
                  </a:solidFill>
                </a:uFill>
                <a:latin typeface="Calibri"/>
              </a:defRPr>
            </a:pPr>
          </a:p>
        </c:txPr>
        <c:crossAx val="64909596"/>
        <c:crosses val="autoZero"/>
        <c:crossBetween val="midCat"/>
      </c:valAx>
      <c:spPr>
        <a:noFill/>
        <a:ln>
          <a:noFill/>
        </a:ln>
      </c:spPr>
    </c:plotArea>
    <c:legend>
      <c:legendPos val="r"/>
      <c:layout>
        <c:manualLayout>
          <c:xMode val="edge"/>
          <c:yMode val="edge"/>
          <c:x val="0.110119047619046"/>
          <c:y val="0.920978028274025"/>
        </c:manualLayout>
      </c:layout>
      <c:overlay val="0"/>
      <c:spPr>
        <a:noFill/>
        <a:ln>
          <a:noFill/>
        </a:ln>
      </c:spPr>
    </c:legend>
    <c:plotVisOnly val="1"/>
    <c:dispBlanksAs val="zero"/>
  </c:chart>
  <c:spPr>
    <a:solidFill>
      <a:srgbClr val="ebf1de"/>
    </a:solidFill>
    <a:ln w="9360">
      <a:solidFill>
        <a:srgbClr val="d9d9d9"/>
      </a:solidFill>
      <a:round/>
    </a:ln>
  </c:spPr>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325800</xdr:colOff>
      <xdr:row>46</xdr:row>
      <xdr:rowOff>94680</xdr:rowOff>
    </xdr:to>
    <xdr:graphicFrame>
      <xdr:nvGraphicFramePr>
        <xdr:cNvPr id="0" name="Диаграмма 2"/>
        <xdr:cNvGraphicFramePr/>
      </xdr:nvGraphicFramePr>
      <xdr:xfrm>
        <a:off x="4655160" y="7981920"/>
        <a:ext cx="4669560" cy="351396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39</xdr:col>
      <xdr:colOff>756720</xdr:colOff>
      <xdr:row>43</xdr:row>
      <xdr:rowOff>185400</xdr:rowOff>
    </xdr:from>
    <xdr:to>
      <xdr:col>40</xdr:col>
      <xdr:colOff>49320</xdr:colOff>
      <xdr:row>43</xdr:row>
      <xdr:rowOff>185760</xdr:rowOff>
    </xdr:to>
    <xdr:sp>
      <xdr:nvSpPr>
        <xdr:cNvPr id="1" name="CustomShape 1"/>
        <xdr:cNvSpPr/>
      </xdr:nvSpPr>
      <xdr:spPr>
        <a:xfrm>
          <a:off x="5411880" y="10977120"/>
          <a:ext cx="250200" cy="360"/>
        </a:xfrm>
        <a:custGeom>
          <a:avLst/>
          <a:gdLst/>
          <a:ahLst/>
          <a:rect l="l" t="t" r="r" b="b"/>
          <a:pathLst>
            <a:path w="21600" h="21600">
              <a:moveTo>
                <a:pt x="0" y="0"/>
              </a:moveTo>
              <a:lnTo>
                <a:pt x="21600" y="21600"/>
              </a:lnTo>
            </a:path>
          </a:pathLst>
        </a:custGeom>
        <a:noFill/>
        <a:ln w="19080">
          <a:solidFill>
            <a:srgbClr val="be4b48"/>
          </a:solidFill>
          <a:round/>
        </a:ln>
      </xdr:spPr>
      <xdr:style>
        <a:lnRef idx="0"/>
        <a:fillRef idx="0"/>
        <a:effectRef idx="0"/>
        <a:fontRef idx="minor"/>
      </xdr:style>
    </xdr:sp>
    <xdr:clientData/>
  </xdr:twoCellAnchor>
</xdr:wsDr>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V49"/>
  <sheetViews>
    <sheetView showFormulas="false" showGridLines="true" showRowColHeaders="true" showZeros="true" rightToLeft="false" tabSelected="false" showOutlineSymbols="true" defaultGridColor="true" view="pageBreakPreview" topLeftCell="A13" colorId="64" zoomScale="65" zoomScaleNormal="100" zoomScalePageLayoutView="65" workbookViewId="0">
      <selection pane="topLeft" activeCell="C48" activeCellId="0" sqref="C48"/>
    </sheetView>
  </sheetViews>
  <sheetFormatPr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1.99"/>
    <col collapsed="false" customWidth="true" hidden="false" outlineLevel="0" max="5" min="5" style="1" width="14.42"/>
    <col collapsed="false" customWidth="true" hidden="false" outlineLevel="0" max="6" min="6" style="1" width="16.29"/>
    <col collapsed="false" customWidth="true" hidden="false" outlineLevel="0" max="7" min="7" style="1" width="19.99"/>
    <col collapsed="false" customWidth="true" hidden="false" outlineLevel="0" max="8" min="8" style="1" width="19.42"/>
    <col collapsed="false" customWidth="true" hidden="false" outlineLevel="0" max="9" min="9" style="1" width="16.43"/>
    <col collapsed="false" customWidth="true" hidden="false" outlineLevel="0" max="1025" min="10" style="1" width="9.13"/>
  </cols>
  <sheetData>
    <row r="1" s="3" customFormat="true" ht="18.75" hidden="false" customHeight="true" outlineLevel="0" collapsed="false">
      <c r="A1" s="2"/>
      <c r="C1" s="4" t="s">
        <v>0</v>
      </c>
    </row>
    <row r="2" s="3" customFormat="true" ht="18.75" hidden="false" customHeight="true" outlineLevel="0" collapsed="false">
      <c r="A2" s="2"/>
      <c r="C2" s="5" t="s">
        <v>1</v>
      </c>
    </row>
    <row r="3" s="3" customFormat="true" ht="18.75" hidden="false" customHeight="false" outlineLevel="0" collapsed="false">
      <c r="A3" s="6"/>
      <c r="C3" s="5" t="s">
        <v>2</v>
      </c>
    </row>
    <row r="4" s="3" customFormat="true" ht="18.75" hidden="false" customHeight="false" outlineLevel="0" collapsed="false">
      <c r="A4" s="6"/>
      <c r="H4" s="5"/>
    </row>
    <row r="5" s="3" customFormat="true" ht="18.75" hidden="false" customHeight="false" outlineLevel="0" collapsed="false">
      <c r="A5" s="7" t="s">
        <v>3</v>
      </c>
      <c r="B5" s="7"/>
      <c r="C5" s="7"/>
      <c r="D5" s="8"/>
      <c r="E5" s="8"/>
      <c r="F5" s="8"/>
      <c r="G5" s="8"/>
      <c r="H5" s="8"/>
      <c r="I5" s="8"/>
      <c r="J5" s="8"/>
    </row>
    <row r="6" s="3" customFormat="true" ht="18.75" hidden="false" customHeight="false" outlineLevel="0" collapsed="false">
      <c r="A6" s="9"/>
      <c r="B6" s="10"/>
      <c r="C6" s="10"/>
      <c r="H6" s="5"/>
    </row>
    <row r="7" s="3" customFormat="true" ht="18.75" hidden="false" customHeight="false" outlineLevel="0" collapsed="false">
      <c r="A7" s="11" t="s">
        <v>4</v>
      </c>
      <c r="B7" s="11"/>
      <c r="C7" s="11"/>
      <c r="D7" s="12"/>
      <c r="E7" s="12"/>
      <c r="F7" s="12"/>
      <c r="G7" s="12"/>
      <c r="H7" s="12"/>
      <c r="I7" s="12"/>
      <c r="J7" s="12"/>
      <c r="K7" s="12"/>
      <c r="L7" s="12"/>
      <c r="M7" s="12"/>
      <c r="N7" s="12"/>
      <c r="O7" s="12"/>
      <c r="P7" s="12"/>
      <c r="Q7" s="12"/>
      <c r="R7" s="12"/>
      <c r="S7" s="12"/>
      <c r="T7" s="12"/>
      <c r="U7" s="12"/>
      <c r="V7" s="12"/>
    </row>
    <row r="8" s="3" customFormat="true" ht="18.75" hidden="false" customHeight="false" outlineLevel="0" collapsed="false">
      <c r="A8" s="13"/>
      <c r="B8" s="13"/>
      <c r="C8" s="13"/>
      <c r="D8" s="13"/>
      <c r="E8" s="13"/>
      <c r="F8" s="13"/>
      <c r="G8" s="13"/>
      <c r="H8" s="13"/>
      <c r="I8" s="12"/>
      <c r="J8" s="12"/>
      <c r="K8" s="12"/>
      <c r="L8" s="12"/>
      <c r="M8" s="12"/>
      <c r="N8" s="12"/>
      <c r="O8" s="12"/>
      <c r="P8" s="12"/>
      <c r="Q8" s="12"/>
      <c r="R8" s="12"/>
      <c r="S8" s="12"/>
      <c r="T8" s="12"/>
      <c r="U8" s="12"/>
      <c r="V8" s="12"/>
    </row>
    <row r="9" s="3" customFormat="true" ht="18.75" hidden="false" customHeight="true" outlineLevel="0" collapsed="false">
      <c r="A9" s="14" t="s">
        <v>5</v>
      </c>
      <c r="B9" s="14"/>
      <c r="C9" s="14"/>
      <c r="D9" s="15"/>
      <c r="E9" s="15"/>
      <c r="F9" s="15"/>
      <c r="G9" s="15"/>
      <c r="H9" s="15"/>
      <c r="I9" s="12"/>
      <c r="J9" s="12"/>
      <c r="K9" s="12"/>
      <c r="L9" s="12"/>
      <c r="M9" s="12"/>
      <c r="N9" s="12"/>
      <c r="O9" s="12"/>
      <c r="P9" s="12"/>
      <c r="Q9" s="12"/>
      <c r="R9" s="12"/>
      <c r="S9" s="12"/>
      <c r="T9" s="12"/>
      <c r="U9" s="12"/>
      <c r="V9" s="12"/>
    </row>
    <row r="10" s="3" customFormat="true" ht="18.75" hidden="false" customHeight="false" outlineLevel="0" collapsed="false">
      <c r="A10" s="16" t="s">
        <v>6</v>
      </c>
      <c r="B10" s="16"/>
      <c r="C10" s="16"/>
      <c r="D10" s="17"/>
      <c r="E10" s="17"/>
      <c r="F10" s="17"/>
      <c r="G10" s="17"/>
      <c r="H10" s="17"/>
      <c r="I10" s="12"/>
      <c r="J10" s="12"/>
      <c r="K10" s="12"/>
      <c r="L10" s="12"/>
      <c r="M10" s="12"/>
      <c r="N10" s="12"/>
      <c r="O10" s="12"/>
      <c r="P10" s="12"/>
      <c r="Q10" s="12"/>
      <c r="R10" s="12"/>
      <c r="S10" s="12"/>
      <c r="T10" s="12"/>
      <c r="U10" s="12"/>
      <c r="V10" s="12"/>
    </row>
    <row r="11" s="3" customFormat="true" ht="18.75" hidden="false" customHeight="false" outlineLevel="0" collapsed="false">
      <c r="A11" s="13"/>
      <c r="B11" s="13"/>
      <c r="C11" s="13"/>
      <c r="D11" s="13"/>
      <c r="E11" s="13"/>
      <c r="F11" s="13"/>
      <c r="G11" s="13"/>
      <c r="H11" s="13"/>
      <c r="I11" s="12"/>
      <c r="J11" s="12"/>
      <c r="K11" s="12"/>
      <c r="L11" s="12"/>
      <c r="M11" s="12"/>
      <c r="N11" s="12"/>
      <c r="O11" s="12"/>
      <c r="P11" s="12"/>
      <c r="Q11" s="12"/>
      <c r="R11" s="12"/>
      <c r="S11" s="12"/>
      <c r="T11" s="12"/>
      <c r="U11" s="12"/>
      <c r="V11" s="12"/>
    </row>
    <row r="12" s="3" customFormat="true" ht="18.75" hidden="false" customHeight="true" outlineLevel="0" collapsed="false">
      <c r="A12" s="18" t="s">
        <v>7</v>
      </c>
      <c r="B12" s="18"/>
      <c r="C12" s="18"/>
      <c r="D12" s="15"/>
      <c r="E12" s="15"/>
      <c r="F12" s="15"/>
      <c r="G12" s="15"/>
      <c r="H12" s="15"/>
      <c r="I12" s="12"/>
      <c r="J12" s="12"/>
      <c r="K12" s="12"/>
      <c r="L12" s="12"/>
      <c r="M12" s="12"/>
      <c r="N12" s="12"/>
      <c r="O12" s="12"/>
      <c r="P12" s="12"/>
      <c r="Q12" s="12"/>
      <c r="R12" s="12"/>
      <c r="S12" s="12"/>
      <c r="T12" s="12"/>
      <c r="U12" s="12"/>
      <c r="V12" s="12"/>
    </row>
    <row r="13" s="3" customFormat="true" ht="18.75" hidden="false" customHeight="false" outlineLevel="0" collapsed="false">
      <c r="A13" s="16" t="s">
        <v>8</v>
      </c>
      <c r="B13" s="16"/>
      <c r="C13" s="16"/>
      <c r="D13" s="17"/>
      <c r="E13" s="17"/>
      <c r="F13" s="17"/>
      <c r="G13" s="17"/>
      <c r="H13" s="17"/>
      <c r="I13" s="12"/>
      <c r="J13" s="12"/>
      <c r="K13" s="12"/>
      <c r="L13" s="12"/>
      <c r="M13" s="12"/>
      <c r="N13" s="12"/>
      <c r="O13" s="12"/>
      <c r="P13" s="12"/>
      <c r="Q13" s="12"/>
      <c r="R13" s="12"/>
      <c r="S13" s="12"/>
      <c r="T13" s="12"/>
      <c r="U13" s="12"/>
      <c r="V13" s="12"/>
    </row>
    <row r="14" s="19" customFormat="true" ht="15.75" hidden="false" customHeight="true" outlineLevel="0" collapsed="false">
      <c r="A14" s="16"/>
      <c r="B14" s="16"/>
      <c r="C14" s="16"/>
      <c r="D14" s="16"/>
      <c r="E14" s="16"/>
      <c r="F14" s="16"/>
      <c r="G14" s="16"/>
      <c r="H14" s="16"/>
      <c r="I14" s="16"/>
      <c r="J14" s="16"/>
      <c r="K14" s="16"/>
      <c r="L14" s="16"/>
      <c r="M14" s="16"/>
      <c r="N14" s="16"/>
      <c r="O14" s="16"/>
      <c r="P14" s="16"/>
      <c r="Q14" s="16"/>
      <c r="R14" s="16"/>
      <c r="S14" s="16"/>
      <c r="T14" s="16"/>
      <c r="U14" s="16"/>
      <c r="V14" s="16"/>
    </row>
    <row r="15" s="20" customFormat="true" ht="111.75" hidden="false" customHeight="true" outlineLevel="0" collapsed="false">
      <c r="A15" s="14" t="s">
        <v>9</v>
      </c>
      <c r="B15" s="14"/>
      <c r="C15" s="14"/>
      <c r="D15" s="15"/>
      <c r="E15" s="15"/>
      <c r="F15" s="15"/>
      <c r="G15" s="15"/>
      <c r="H15" s="15"/>
      <c r="I15" s="15"/>
      <c r="J15" s="15"/>
      <c r="K15" s="15"/>
      <c r="L15" s="15"/>
      <c r="M15" s="15"/>
      <c r="N15" s="15"/>
      <c r="O15" s="15"/>
      <c r="P15" s="15"/>
      <c r="Q15" s="15"/>
      <c r="R15" s="15"/>
      <c r="S15" s="15"/>
      <c r="T15" s="15"/>
      <c r="U15" s="15"/>
      <c r="V15" s="15"/>
    </row>
    <row r="16" s="20" customFormat="true" ht="15" hidden="false" customHeight="true" outlineLevel="0" collapsed="false">
      <c r="A16" s="21" t="s">
        <v>10</v>
      </c>
      <c r="B16" s="21"/>
      <c r="C16" s="21"/>
      <c r="D16" s="17"/>
      <c r="E16" s="17"/>
      <c r="F16" s="17"/>
      <c r="G16" s="17"/>
      <c r="H16" s="17"/>
      <c r="I16" s="17"/>
      <c r="J16" s="17"/>
      <c r="K16" s="17"/>
      <c r="L16" s="17"/>
      <c r="M16" s="17"/>
      <c r="N16" s="17"/>
      <c r="O16" s="17"/>
      <c r="P16" s="17"/>
      <c r="Q16" s="17"/>
      <c r="R16" s="17"/>
      <c r="S16" s="17"/>
      <c r="T16" s="17"/>
      <c r="U16" s="17"/>
      <c r="V16" s="17"/>
    </row>
    <row r="17" s="20" customFormat="true" ht="15" hidden="false" customHeight="true" outlineLevel="0" collapsed="false">
      <c r="A17" s="22"/>
      <c r="B17" s="22"/>
      <c r="C17" s="22"/>
      <c r="D17" s="22"/>
      <c r="E17" s="22"/>
      <c r="F17" s="22"/>
      <c r="G17" s="22"/>
      <c r="H17" s="22"/>
      <c r="I17" s="22"/>
      <c r="J17" s="22"/>
      <c r="K17" s="22"/>
      <c r="L17" s="22"/>
      <c r="M17" s="22"/>
      <c r="N17" s="22"/>
      <c r="O17" s="22"/>
      <c r="P17" s="22"/>
      <c r="Q17" s="22"/>
      <c r="R17" s="22"/>
      <c r="S17" s="22"/>
    </row>
    <row r="18" s="20" customFormat="true" ht="24.75" hidden="false" customHeight="true" outlineLevel="0" collapsed="false">
      <c r="A18" s="14" t="s">
        <v>11</v>
      </c>
      <c r="B18" s="14"/>
      <c r="C18" s="14"/>
      <c r="D18" s="23"/>
      <c r="E18" s="23"/>
      <c r="F18" s="23"/>
      <c r="G18" s="23"/>
      <c r="H18" s="23"/>
      <c r="I18" s="23"/>
      <c r="J18" s="23"/>
      <c r="K18" s="23"/>
      <c r="L18" s="23"/>
      <c r="M18" s="23"/>
      <c r="N18" s="23"/>
      <c r="O18" s="23"/>
      <c r="P18" s="23"/>
      <c r="Q18" s="23"/>
      <c r="R18" s="23"/>
      <c r="S18" s="23"/>
      <c r="T18" s="23"/>
      <c r="U18" s="23"/>
      <c r="V18" s="23"/>
    </row>
    <row r="19" s="20" customFormat="true" ht="15" hidden="false" customHeight="true" outlineLevel="0" collapsed="false">
      <c r="A19" s="17"/>
      <c r="B19" s="17"/>
      <c r="C19" s="17"/>
      <c r="D19" s="17"/>
      <c r="E19" s="17"/>
      <c r="F19" s="17"/>
      <c r="G19" s="17"/>
      <c r="H19" s="17"/>
      <c r="I19" s="22"/>
      <c r="J19" s="22"/>
      <c r="K19" s="22"/>
      <c r="L19" s="22"/>
      <c r="M19" s="22"/>
      <c r="N19" s="22"/>
      <c r="O19" s="22"/>
      <c r="P19" s="22"/>
      <c r="Q19" s="22"/>
      <c r="R19" s="22"/>
      <c r="S19" s="22"/>
    </row>
    <row r="20" s="20" customFormat="true" ht="39.75" hidden="false" customHeight="true" outlineLevel="0" collapsed="false">
      <c r="A20" s="24" t="s">
        <v>12</v>
      </c>
      <c r="B20" s="25" t="s">
        <v>13</v>
      </c>
      <c r="C20" s="26" t="s">
        <v>14</v>
      </c>
      <c r="D20" s="27"/>
      <c r="E20" s="27"/>
      <c r="F20" s="27"/>
      <c r="G20" s="27"/>
      <c r="H20" s="27"/>
      <c r="I20" s="16"/>
      <c r="J20" s="16"/>
      <c r="K20" s="16"/>
      <c r="L20" s="16"/>
      <c r="M20" s="16"/>
      <c r="N20" s="16"/>
      <c r="O20" s="16"/>
      <c r="P20" s="16"/>
      <c r="Q20" s="16"/>
      <c r="R20" s="16"/>
      <c r="S20" s="16"/>
      <c r="T20" s="28"/>
      <c r="U20" s="28"/>
      <c r="V20" s="28"/>
    </row>
    <row r="21" s="20" customFormat="true" ht="16.5" hidden="false" customHeight="true" outlineLevel="0" collapsed="false">
      <c r="A21" s="26" t="n">
        <v>1</v>
      </c>
      <c r="B21" s="25" t="n">
        <v>2</v>
      </c>
      <c r="C21" s="26" t="n">
        <v>3</v>
      </c>
      <c r="D21" s="27"/>
      <c r="E21" s="27"/>
      <c r="F21" s="27"/>
      <c r="G21" s="27"/>
      <c r="H21" s="27"/>
      <c r="I21" s="16"/>
      <c r="J21" s="16"/>
      <c r="K21" s="16"/>
      <c r="L21" s="16"/>
      <c r="M21" s="16"/>
      <c r="N21" s="16"/>
      <c r="O21" s="16"/>
      <c r="P21" s="16"/>
      <c r="Q21" s="16"/>
      <c r="R21" s="16"/>
      <c r="S21" s="16"/>
      <c r="T21" s="28"/>
      <c r="U21" s="28"/>
      <c r="V21" s="28"/>
    </row>
    <row r="22" s="20" customFormat="true" ht="39" hidden="false" customHeight="true" outlineLevel="0" collapsed="false">
      <c r="A22" s="29" t="s">
        <v>15</v>
      </c>
      <c r="B22" s="30" t="s">
        <v>16</v>
      </c>
      <c r="C22" s="26" t="s">
        <v>17</v>
      </c>
      <c r="D22" s="27"/>
      <c r="E22" s="27"/>
      <c r="F22" s="27"/>
      <c r="G22" s="27"/>
      <c r="H22" s="27"/>
      <c r="I22" s="16"/>
      <c r="J22" s="16"/>
      <c r="K22" s="16"/>
      <c r="L22" s="16"/>
      <c r="M22" s="16"/>
      <c r="N22" s="16"/>
      <c r="O22" s="16"/>
      <c r="P22" s="16"/>
      <c r="Q22" s="16"/>
      <c r="R22" s="16"/>
      <c r="S22" s="16"/>
      <c r="T22" s="28"/>
      <c r="U22" s="28"/>
      <c r="V22" s="28"/>
    </row>
    <row r="23" s="20" customFormat="true" ht="72" hidden="false" customHeight="true" outlineLevel="0" collapsed="false">
      <c r="A23" s="29" t="s">
        <v>18</v>
      </c>
      <c r="B23" s="31" t="s">
        <v>19</v>
      </c>
      <c r="C23" s="26" t="s">
        <v>20</v>
      </c>
      <c r="D23" s="27"/>
      <c r="E23" s="27"/>
      <c r="F23" s="27"/>
      <c r="G23" s="27"/>
      <c r="H23" s="27"/>
      <c r="I23" s="16"/>
      <c r="J23" s="16"/>
      <c r="K23" s="16"/>
      <c r="L23" s="16"/>
      <c r="M23" s="16"/>
      <c r="N23" s="16"/>
      <c r="O23" s="16"/>
      <c r="P23" s="16"/>
      <c r="Q23" s="16"/>
      <c r="R23" s="16"/>
      <c r="S23" s="16"/>
      <c r="T23" s="28"/>
      <c r="U23" s="28"/>
      <c r="V23" s="28"/>
    </row>
    <row r="24" s="20" customFormat="true" ht="22.5" hidden="false" customHeight="true" outlineLevel="0" collapsed="false">
      <c r="A24" s="32"/>
      <c r="B24" s="32"/>
      <c r="C24" s="32"/>
      <c r="D24" s="27"/>
      <c r="E24" s="27"/>
      <c r="F24" s="27"/>
      <c r="G24" s="27"/>
      <c r="H24" s="27"/>
      <c r="I24" s="16"/>
      <c r="J24" s="16"/>
      <c r="K24" s="16"/>
      <c r="L24" s="16"/>
      <c r="M24" s="16"/>
      <c r="N24" s="16"/>
      <c r="O24" s="16"/>
      <c r="P24" s="16"/>
      <c r="Q24" s="16"/>
      <c r="R24" s="16"/>
      <c r="S24" s="16"/>
      <c r="T24" s="28"/>
      <c r="U24" s="28"/>
      <c r="V24" s="28"/>
    </row>
    <row r="25" s="37" customFormat="true" ht="58.5" hidden="false" customHeight="true" outlineLevel="0" collapsed="false">
      <c r="A25" s="29" t="s">
        <v>21</v>
      </c>
      <c r="B25" s="33" t="s">
        <v>22</v>
      </c>
      <c r="C25" s="26" t="s">
        <v>23</v>
      </c>
      <c r="D25" s="34"/>
      <c r="E25" s="34"/>
      <c r="F25" s="34"/>
      <c r="G25" s="34"/>
      <c r="H25" s="35"/>
      <c r="I25" s="35"/>
      <c r="J25" s="35"/>
      <c r="K25" s="35"/>
      <c r="L25" s="35"/>
      <c r="M25" s="35"/>
      <c r="N25" s="35"/>
      <c r="O25" s="35"/>
      <c r="P25" s="35"/>
      <c r="Q25" s="35"/>
      <c r="R25" s="35"/>
      <c r="S25" s="36"/>
      <c r="T25" s="36"/>
      <c r="U25" s="36"/>
      <c r="V25" s="36"/>
    </row>
    <row r="26" s="37" customFormat="true" ht="42.75" hidden="false" customHeight="true" outlineLevel="0" collapsed="false">
      <c r="A26" s="29" t="s">
        <v>24</v>
      </c>
      <c r="B26" s="33" t="s">
        <v>25</v>
      </c>
      <c r="C26" s="26" t="s">
        <v>26</v>
      </c>
      <c r="D26" s="34"/>
      <c r="E26" s="34"/>
      <c r="F26" s="34"/>
      <c r="G26" s="34"/>
      <c r="H26" s="35"/>
      <c r="I26" s="35"/>
      <c r="J26" s="35"/>
      <c r="K26" s="35"/>
      <c r="L26" s="35"/>
      <c r="M26" s="35"/>
      <c r="N26" s="35"/>
      <c r="O26" s="35"/>
      <c r="P26" s="35"/>
      <c r="Q26" s="35"/>
      <c r="R26" s="35"/>
      <c r="S26" s="36"/>
      <c r="T26" s="36"/>
      <c r="U26" s="36"/>
      <c r="V26" s="36"/>
    </row>
    <row r="27" s="37" customFormat="true" ht="51.75" hidden="false" customHeight="true" outlineLevel="0" collapsed="false">
      <c r="A27" s="29" t="s">
        <v>27</v>
      </c>
      <c r="B27" s="33" t="s">
        <v>28</v>
      </c>
      <c r="C27" s="38" t="s">
        <v>29</v>
      </c>
      <c r="D27" s="34"/>
      <c r="E27" s="34"/>
      <c r="F27" s="34"/>
      <c r="G27" s="34"/>
      <c r="H27" s="35"/>
      <c r="I27" s="35"/>
      <c r="J27" s="35"/>
      <c r="K27" s="35"/>
      <c r="L27" s="35"/>
      <c r="M27" s="35"/>
      <c r="N27" s="35"/>
      <c r="O27" s="35"/>
      <c r="P27" s="35"/>
      <c r="Q27" s="35"/>
      <c r="R27" s="35"/>
      <c r="S27" s="36"/>
      <c r="T27" s="36"/>
      <c r="U27" s="36"/>
      <c r="V27" s="36"/>
    </row>
    <row r="28" s="37" customFormat="true" ht="42.75" hidden="false" customHeight="true" outlineLevel="0" collapsed="false">
      <c r="A28" s="29" t="s">
        <v>30</v>
      </c>
      <c r="B28" s="33" t="s">
        <v>31</v>
      </c>
      <c r="C28" s="26" t="s">
        <v>32</v>
      </c>
      <c r="D28" s="34"/>
      <c r="E28" s="34"/>
      <c r="F28" s="34"/>
      <c r="G28" s="34"/>
      <c r="H28" s="35"/>
      <c r="I28" s="35"/>
      <c r="J28" s="35"/>
      <c r="K28" s="35"/>
      <c r="L28" s="35"/>
      <c r="M28" s="35"/>
      <c r="N28" s="35"/>
      <c r="O28" s="35"/>
      <c r="P28" s="35"/>
      <c r="Q28" s="35"/>
      <c r="R28" s="35"/>
      <c r="S28" s="36"/>
      <c r="T28" s="36"/>
      <c r="U28" s="36"/>
      <c r="V28" s="36"/>
    </row>
    <row r="29" s="37" customFormat="true" ht="51.75" hidden="false" customHeight="true" outlineLevel="0" collapsed="false">
      <c r="A29" s="29" t="s">
        <v>33</v>
      </c>
      <c r="B29" s="33" t="s">
        <v>34</v>
      </c>
      <c r="C29" s="26" t="s">
        <v>32</v>
      </c>
      <c r="D29" s="34"/>
      <c r="E29" s="34"/>
      <c r="F29" s="34"/>
      <c r="G29" s="34"/>
      <c r="H29" s="35"/>
      <c r="I29" s="35"/>
      <c r="J29" s="35"/>
      <c r="K29" s="35"/>
      <c r="L29" s="35"/>
      <c r="M29" s="35"/>
      <c r="N29" s="35"/>
      <c r="O29" s="35"/>
      <c r="P29" s="35"/>
      <c r="Q29" s="35"/>
      <c r="R29" s="35"/>
      <c r="S29" s="36"/>
      <c r="T29" s="36"/>
      <c r="U29" s="36"/>
      <c r="V29" s="36"/>
    </row>
    <row r="30" s="37" customFormat="true" ht="51.75" hidden="false" customHeight="true" outlineLevel="0" collapsed="false">
      <c r="A30" s="29" t="s">
        <v>35</v>
      </c>
      <c r="B30" s="33" t="s">
        <v>36</v>
      </c>
      <c r="C30" s="26" t="s">
        <v>37</v>
      </c>
      <c r="D30" s="34"/>
      <c r="E30" s="34"/>
      <c r="F30" s="34"/>
      <c r="G30" s="34"/>
      <c r="H30" s="35"/>
      <c r="I30" s="35"/>
      <c r="J30" s="35"/>
      <c r="K30" s="35"/>
      <c r="L30" s="35"/>
      <c r="M30" s="35"/>
      <c r="N30" s="35"/>
      <c r="O30" s="35"/>
      <c r="P30" s="35"/>
      <c r="Q30" s="35"/>
      <c r="R30" s="35"/>
      <c r="S30" s="36"/>
      <c r="T30" s="36"/>
      <c r="U30" s="36"/>
      <c r="V30" s="36"/>
    </row>
    <row r="31" s="37" customFormat="true" ht="51.75" hidden="false" customHeight="true" outlineLevel="0" collapsed="false">
      <c r="A31" s="29" t="s">
        <v>38</v>
      </c>
      <c r="B31" s="33" t="s">
        <v>39</v>
      </c>
      <c r="C31" s="26" t="s">
        <v>37</v>
      </c>
      <c r="D31" s="34"/>
      <c r="E31" s="34"/>
      <c r="F31" s="34"/>
      <c r="G31" s="34"/>
      <c r="H31" s="35"/>
      <c r="I31" s="35"/>
      <c r="J31" s="35"/>
      <c r="K31" s="35"/>
      <c r="L31" s="35"/>
      <c r="M31" s="35"/>
      <c r="N31" s="35"/>
      <c r="O31" s="35"/>
      <c r="P31" s="35"/>
      <c r="Q31" s="35"/>
      <c r="R31" s="35"/>
      <c r="S31" s="36"/>
      <c r="T31" s="36"/>
      <c r="U31" s="36"/>
      <c r="V31" s="36"/>
    </row>
    <row r="32" s="37" customFormat="true" ht="51.75" hidden="false" customHeight="true" outlineLevel="0" collapsed="false">
      <c r="A32" s="29" t="s">
        <v>40</v>
      </c>
      <c r="B32" s="33" t="s">
        <v>41</v>
      </c>
      <c r="C32" s="26" t="s">
        <v>32</v>
      </c>
      <c r="D32" s="34"/>
      <c r="E32" s="34"/>
      <c r="F32" s="34"/>
      <c r="G32" s="34"/>
      <c r="H32" s="35"/>
      <c r="I32" s="35"/>
      <c r="J32" s="35"/>
      <c r="K32" s="35"/>
      <c r="L32" s="35"/>
      <c r="M32" s="35"/>
      <c r="N32" s="35"/>
      <c r="O32" s="35"/>
      <c r="P32" s="35"/>
      <c r="Q32" s="35"/>
      <c r="R32" s="35"/>
      <c r="S32" s="36"/>
      <c r="T32" s="36"/>
      <c r="U32" s="36"/>
      <c r="V32" s="36"/>
    </row>
    <row r="33" s="37" customFormat="true" ht="101.25" hidden="false" customHeight="true" outlineLevel="0" collapsed="false">
      <c r="A33" s="29" t="s">
        <v>42</v>
      </c>
      <c r="B33" s="33" t="s">
        <v>43</v>
      </c>
      <c r="C33" s="26" t="s">
        <v>44</v>
      </c>
      <c r="D33" s="34"/>
      <c r="E33" s="34"/>
      <c r="F33" s="34"/>
      <c r="G33" s="34"/>
      <c r="H33" s="35"/>
      <c r="I33" s="35"/>
      <c r="J33" s="35"/>
      <c r="K33" s="35"/>
      <c r="L33" s="35"/>
      <c r="M33" s="35"/>
      <c r="N33" s="35"/>
      <c r="O33" s="35"/>
      <c r="P33" s="35"/>
      <c r="Q33" s="35"/>
      <c r="R33" s="35"/>
      <c r="S33" s="36"/>
      <c r="T33" s="36"/>
      <c r="U33" s="36"/>
      <c r="V33" s="36"/>
    </row>
    <row r="34" customFormat="false" ht="111" hidden="false" customHeight="true" outlineLevel="0" collapsed="false">
      <c r="A34" s="29" t="s">
        <v>45</v>
      </c>
      <c r="B34" s="33" t="s">
        <v>46</v>
      </c>
      <c r="C34" s="26" t="s">
        <v>44</v>
      </c>
      <c r="D34" s="39"/>
      <c r="E34" s="39"/>
      <c r="F34" s="39"/>
      <c r="G34" s="39"/>
      <c r="H34" s="39"/>
      <c r="I34" s="39"/>
      <c r="J34" s="39"/>
      <c r="K34" s="39"/>
      <c r="L34" s="39"/>
      <c r="M34" s="39"/>
      <c r="N34" s="39"/>
      <c r="O34" s="39"/>
      <c r="P34" s="39"/>
      <c r="Q34" s="39"/>
      <c r="R34" s="39"/>
      <c r="S34" s="39"/>
      <c r="T34" s="39"/>
      <c r="U34" s="39"/>
      <c r="V34" s="39"/>
    </row>
    <row r="35" customFormat="false" ht="58.5" hidden="false" customHeight="true" outlineLevel="0" collapsed="false">
      <c r="A35" s="29" t="s">
        <v>47</v>
      </c>
      <c r="B35" s="33" t="s">
        <v>48</v>
      </c>
      <c r="C35" s="26" t="s">
        <v>32</v>
      </c>
      <c r="D35" s="39"/>
      <c r="E35" s="39"/>
      <c r="F35" s="39"/>
      <c r="G35" s="39"/>
      <c r="H35" s="39"/>
      <c r="I35" s="39"/>
      <c r="J35" s="39"/>
      <c r="K35" s="39"/>
      <c r="L35" s="39"/>
      <c r="M35" s="39"/>
      <c r="N35" s="39"/>
      <c r="O35" s="39"/>
      <c r="P35" s="39"/>
      <c r="Q35" s="39"/>
      <c r="R35" s="39"/>
      <c r="S35" s="39"/>
      <c r="T35" s="39"/>
      <c r="U35" s="39"/>
      <c r="V35" s="39"/>
    </row>
    <row r="36" customFormat="false" ht="51.75" hidden="false" customHeight="true" outlineLevel="0" collapsed="false">
      <c r="A36" s="29" t="s">
        <v>49</v>
      </c>
      <c r="B36" s="33" t="s">
        <v>50</v>
      </c>
      <c r="C36" s="26" t="s">
        <v>32</v>
      </c>
      <c r="D36" s="39"/>
      <c r="E36" s="39"/>
      <c r="F36" s="39"/>
      <c r="G36" s="39"/>
      <c r="H36" s="39"/>
      <c r="I36" s="39"/>
      <c r="J36" s="39"/>
      <c r="K36" s="39"/>
      <c r="L36" s="39"/>
      <c r="M36" s="39"/>
      <c r="N36" s="39"/>
      <c r="O36" s="39"/>
      <c r="P36" s="39"/>
      <c r="Q36" s="39"/>
      <c r="R36" s="39"/>
      <c r="S36" s="39"/>
      <c r="T36" s="39"/>
      <c r="U36" s="39"/>
      <c r="V36" s="39"/>
    </row>
    <row r="37" customFormat="false" ht="43.5" hidden="false" customHeight="true" outlineLevel="0" collapsed="false">
      <c r="A37" s="29" t="s">
        <v>51</v>
      </c>
      <c r="B37" s="33" t="s">
        <v>52</v>
      </c>
      <c r="C37" s="26" t="s">
        <v>32</v>
      </c>
      <c r="D37" s="39"/>
      <c r="E37" s="39"/>
      <c r="F37" s="39"/>
      <c r="G37" s="39"/>
      <c r="H37" s="39"/>
      <c r="I37" s="39"/>
      <c r="J37" s="39"/>
      <c r="K37" s="39"/>
      <c r="L37" s="39"/>
      <c r="M37" s="39"/>
      <c r="N37" s="39"/>
      <c r="O37" s="39"/>
      <c r="P37" s="39"/>
      <c r="Q37" s="39"/>
      <c r="R37" s="39"/>
      <c r="S37" s="39"/>
      <c r="T37" s="39"/>
      <c r="U37" s="39"/>
      <c r="V37" s="39"/>
    </row>
    <row r="38" customFormat="false" ht="43.5" hidden="false" customHeight="true" outlineLevel="0" collapsed="false">
      <c r="A38" s="29" t="s">
        <v>53</v>
      </c>
      <c r="B38" s="33" t="s">
        <v>54</v>
      </c>
      <c r="C38" s="26" t="s">
        <v>32</v>
      </c>
      <c r="D38" s="39"/>
      <c r="E38" s="39"/>
      <c r="F38" s="39"/>
      <c r="G38" s="39"/>
      <c r="H38" s="39"/>
      <c r="I38" s="39"/>
      <c r="J38" s="39"/>
      <c r="K38" s="39"/>
      <c r="L38" s="39"/>
      <c r="M38" s="39"/>
      <c r="N38" s="39"/>
      <c r="O38" s="39"/>
      <c r="P38" s="39"/>
      <c r="Q38" s="39"/>
      <c r="R38" s="39"/>
      <c r="S38" s="39"/>
      <c r="T38" s="39"/>
      <c r="U38" s="39"/>
      <c r="V38" s="39"/>
    </row>
    <row r="39" customFormat="false" ht="23.25" hidden="false" customHeight="true" outlineLevel="0" collapsed="false">
      <c r="A39" s="32"/>
      <c r="B39" s="32"/>
      <c r="C39" s="32"/>
      <c r="D39" s="39"/>
      <c r="E39" s="39"/>
      <c r="F39" s="39"/>
      <c r="G39" s="39"/>
      <c r="H39" s="39"/>
      <c r="I39" s="39"/>
      <c r="J39" s="39"/>
      <c r="K39" s="39"/>
      <c r="L39" s="39"/>
      <c r="M39" s="39"/>
      <c r="N39" s="39"/>
      <c r="O39" s="39"/>
      <c r="P39" s="39"/>
      <c r="Q39" s="39"/>
      <c r="R39" s="39"/>
      <c r="S39" s="39"/>
      <c r="T39" s="39"/>
      <c r="U39" s="39"/>
      <c r="V39" s="39"/>
    </row>
    <row r="40" customFormat="false" ht="54.7" hidden="false" customHeight="false" outlineLevel="0" collapsed="false">
      <c r="A40" s="29" t="s">
        <v>55</v>
      </c>
      <c r="B40" s="33" t="s">
        <v>56</v>
      </c>
      <c r="C40" s="26" t="s">
        <v>57</v>
      </c>
      <c r="D40" s="39"/>
      <c r="E40" s="39"/>
      <c r="F40" s="39"/>
      <c r="G40" s="39"/>
      <c r="H40" s="39"/>
      <c r="I40" s="39"/>
      <c r="J40" s="39"/>
      <c r="K40" s="39"/>
      <c r="L40" s="39"/>
      <c r="M40" s="39"/>
      <c r="N40" s="39"/>
      <c r="O40" s="39"/>
      <c r="P40" s="39"/>
      <c r="Q40" s="39"/>
      <c r="R40" s="39"/>
      <c r="S40" s="39"/>
      <c r="T40" s="39"/>
      <c r="U40" s="39"/>
      <c r="V40" s="39"/>
    </row>
    <row r="41" customFormat="false" ht="105.75" hidden="false" customHeight="true" outlineLevel="0" collapsed="false">
      <c r="A41" s="29" t="s">
        <v>58</v>
      </c>
      <c r="B41" s="33" t="s">
        <v>59</v>
      </c>
      <c r="C41" s="26" t="s">
        <v>23</v>
      </c>
      <c r="D41" s="39"/>
      <c r="E41" s="39"/>
      <c r="F41" s="39"/>
      <c r="G41" s="39"/>
      <c r="H41" s="39"/>
      <c r="I41" s="39"/>
      <c r="J41" s="39"/>
      <c r="K41" s="39"/>
      <c r="L41" s="39"/>
      <c r="M41" s="39"/>
      <c r="N41" s="39"/>
      <c r="O41" s="39"/>
      <c r="P41" s="39"/>
      <c r="Q41" s="39"/>
      <c r="R41" s="39"/>
      <c r="S41" s="39"/>
      <c r="T41" s="39"/>
      <c r="U41" s="39"/>
      <c r="V41" s="39"/>
    </row>
    <row r="42" customFormat="false" ht="83.25" hidden="false" customHeight="true" outlineLevel="0" collapsed="false">
      <c r="A42" s="29" t="s">
        <v>60</v>
      </c>
      <c r="B42" s="33" t="s">
        <v>61</v>
      </c>
      <c r="C42" s="26" t="s">
        <v>23</v>
      </c>
      <c r="D42" s="39"/>
      <c r="E42" s="39"/>
      <c r="F42" s="39"/>
      <c r="G42" s="39"/>
      <c r="H42" s="39"/>
      <c r="I42" s="39"/>
      <c r="J42" s="39"/>
      <c r="K42" s="39"/>
      <c r="L42" s="39"/>
      <c r="M42" s="39"/>
      <c r="N42" s="39"/>
      <c r="O42" s="39"/>
      <c r="P42" s="39"/>
      <c r="Q42" s="39"/>
      <c r="R42" s="39"/>
      <c r="S42" s="39"/>
      <c r="T42" s="39"/>
      <c r="U42" s="39"/>
      <c r="V42" s="39"/>
    </row>
    <row r="43" customFormat="false" ht="186" hidden="false" customHeight="true" outlineLevel="0" collapsed="false">
      <c r="A43" s="29" t="s">
        <v>62</v>
      </c>
      <c r="B43" s="33" t="s">
        <v>63</v>
      </c>
      <c r="C43" s="26" t="s">
        <v>23</v>
      </c>
      <c r="D43" s="39"/>
      <c r="E43" s="39"/>
      <c r="F43" s="39"/>
      <c r="G43" s="39"/>
      <c r="H43" s="39"/>
      <c r="I43" s="39"/>
      <c r="J43" s="39"/>
      <c r="K43" s="39"/>
      <c r="L43" s="39"/>
      <c r="M43" s="39"/>
      <c r="N43" s="39"/>
      <c r="O43" s="39"/>
      <c r="P43" s="39"/>
      <c r="Q43" s="39"/>
      <c r="R43" s="39"/>
      <c r="S43" s="39"/>
      <c r="T43" s="39"/>
      <c r="U43" s="39"/>
      <c r="V43" s="39"/>
    </row>
    <row r="44" customFormat="false" ht="111" hidden="false" customHeight="true" outlineLevel="0" collapsed="false">
      <c r="A44" s="29" t="s">
        <v>64</v>
      </c>
      <c r="B44" s="33" t="s">
        <v>65</v>
      </c>
      <c r="C44" s="26" t="s">
        <v>23</v>
      </c>
      <c r="D44" s="39"/>
      <c r="E44" s="39"/>
      <c r="F44" s="39"/>
      <c r="G44" s="39"/>
      <c r="H44" s="39"/>
      <c r="I44" s="39"/>
      <c r="J44" s="39"/>
      <c r="K44" s="39"/>
      <c r="L44" s="39"/>
      <c r="M44" s="39"/>
      <c r="N44" s="39"/>
      <c r="O44" s="39"/>
      <c r="P44" s="39"/>
      <c r="Q44" s="39"/>
      <c r="R44" s="39"/>
      <c r="S44" s="39"/>
      <c r="T44" s="39"/>
      <c r="U44" s="39"/>
      <c r="V44" s="39"/>
    </row>
    <row r="45" customFormat="false" ht="120" hidden="false" customHeight="true" outlineLevel="0" collapsed="false">
      <c r="A45" s="29" t="s">
        <v>66</v>
      </c>
      <c r="B45" s="33" t="s">
        <v>67</v>
      </c>
      <c r="C45" s="26" t="s">
        <v>23</v>
      </c>
      <c r="D45" s="39"/>
      <c r="E45" s="39"/>
      <c r="F45" s="39"/>
      <c r="G45" s="39"/>
      <c r="H45" s="39"/>
      <c r="I45" s="39"/>
      <c r="J45" s="39"/>
      <c r="K45" s="39"/>
      <c r="L45" s="39"/>
      <c r="M45" s="39"/>
      <c r="N45" s="39"/>
      <c r="O45" s="39"/>
      <c r="P45" s="39"/>
      <c r="Q45" s="39"/>
      <c r="R45" s="39"/>
      <c r="S45" s="39"/>
      <c r="T45" s="39"/>
      <c r="U45" s="39"/>
      <c r="V45" s="39"/>
    </row>
    <row r="46" customFormat="false" ht="101.25" hidden="false" customHeight="true" outlineLevel="0" collapsed="false">
      <c r="A46" s="29" t="s">
        <v>68</v>
      </c>
      <c r="B46" s="33" t="s">
        <v>69</v>
      </c>
      <c r="C46" s="26" t="s">
        <v>23</v>
      </c>
      <c r="D46" s="39"/>
      <c r="E46" s="39"/>
      <c r="F46" s="39"/>
      <c r="G46" s="39"/>
      <c r="H46" s="39"/>
      <c r="I46" s="39"/>
      <c r="J46" s="39"/>
      <c r="K46" s="39"/>
      <c r="L46" s="39"/>
      <c r="M46" s="39"/>
      <c r="N46" s="39"/>
      <c r="O46" s="39"/>
      <c r="P46" s="39"/>
      <c r="Q46" s="39"/>
      <c r="R46" s="39"/>
      <c r="S46" s="39"/>
      <c r="T46" s="39"/>
      <c r="U46" s="39"/>
      <c r="V46" s="39"/>
    </row>
    <row r="47" customFormat="false" ht="18.75" hidden="false" customHeight="true" outlineLevel="0" collapsed="false">
      <c r="A47" s="32"/>
      <c r="B47" s="32"/>
      <c r="C47" s="32"/>
      <c r="D47" s="39"/>
      <c r="E47" s="39"/>
      <c r="F47" s="39"/>
      <c r="G47" s="39"/>
      <c r="H47" s="39"/>
      <c r="I47" s="39"/>
      <c r="J47" s="39"/>
      <c r="K47" s="39"/>
      <c r="L47" s="39"/>
      <c r="M47" s="39"/>
      <c r="N47" s="39"/>
      <c r="O47" s="39"/>
      <c r="P47" s="39"/>
      <c r="Q47" s="39"/>
      <c r="R47" s="39"/>
      <c r="S47" s="39"/>
      <c r="T47" s="39"/>
      <c r="U47" s="39"/>
      <c r="V47" s="39"/>
    </row>
    <row r="48" customFormat="false" ht="75.75" hidden="false" customHeight="true" outlineLevel="0" collapsed="false">
      <c r="A48" s="29" t="s">
        <v>70</v>
      </c>
      <c r="B48" s="33" t="s">
        <v>71</v>
      </c>
      <c r="C48" s="40" t="n">
        <v>24.23686634</v>
      </c>
      <c r="D48" s="39"/>
      <c r="E48" s="39"/>
      <c r="F48" s="39"/>
      <c r="G48" s="39"/>
      <c r="H48" s="39"/>
      <c r="I48" s="39"/>
      <c r="J48" s="39"/>
      <c r="K48" s="39"/>
      <c r="L48" s="39"/>
      <c r="M48" s="39"/>
      <c r="N48" s="39"/>
      <c r="O48" s="39"/>
      <c r="P48" s="39"/>
      <c r="Q48" s="39"/>
      <c r="R48" s="39"/>
      <c r="S48" s="39"/>
      <c r="T48" s="39"/>
      <c r="U48" s="39"/>
      <c r="V48" s="39"/>
    </row>
    <row r="49" customFormat="false" ht="71.25" hidden="false" customHeight="true" outlineLevel="0" collapsed="false">
      <c r="A49" s="29" t="s">
        <v>72</v>
      </c>
      <c r="B49" s="33" t="s">
        <v>73</v>
      </c>
      <c r="C49" s="40" t="n">
        <v>31.03439533</v>
      </c>
      <c r="D49" s="39"/>
      <c r="E49" s="39"/>
      <c r="F49" s="39"/>
      <c r="G49" s="39"/>
      <c r="H49" s="39"/>
      <c r="I49" s="39"/>
      <c r="J49" s="39"/>
      <c r="K49" s="39"/>
      <c r="L49" s="39"/>
      <c r="M49" s="39"/>
      <c r="N49" s="39"/>
      <c r="O49" s="39"/>
      <c r="P49" s="39"/>
      <c r="Q49" s="39"/>
      <c r="R49" s="39"/>
      <c r="S49" s="39"/>
      <c r="T49" s="39"/>
      <c r="U49" s="39"/>
      <c r="V49" s="39"/>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2"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sheetPr filterMode="false">
    <pageSetUpPr fitToPage="true"/>
  </sheetPr>
  <dimension ref="A4:H77"/>
  <sheetViews>
    <sheetView showFormulas="false" showGridLines="true" showRowColHeaders="true" showZeros="true" rightToLeft="false" tabSelected="false" showOutlineSymbols="true" defaultGridColor="true" view="pageBreakPreview" topLeftCell="A7" colorId="64" zoomScale="65" zoomScaleNormal="70" zoomScalePageLayoutView="65" workbookViewId="0">
      <selection pane="topLeft" activeCell="G53" activeCellId="0" sqref="G53"/>
    </sheetView>
  </sheetViews>
  <sheetFormatPr defaultRowHeight="15.75" zeroHeight="false" outlineLevelRow="0" outlineLevelCol="0"/>
  <cols>
    <col collapsed="false" customWidth="true" hidden="false" outlineLevel="0" max="1" min="1" style="154" width="9.13"/>
    <col collapsed="false" customWidth="true" hidden="false" outlineLevel="0" max="2" min="2" style="154" width="57.87"/>
    <col collapsed="false" customWidth="true" hidden="false" outlineLevel="0" max="3" min="3" style="175" width="13.01"/>
    <col collapsed="false" customWidth="true" hidden="false" outlineLevel="0" max="4" min="4" style="175" width="17.86"/>
    <col collapsed="false" customWidth="true" hidden="false" outlineLevel="0" max="5" min="5" style="175" width="20.42"/>
    <col collapsed="false" customWidth="true" hidden="false" outlineLevel="0" max="6" min="6" style="175" width="12.86"/>
    <col collapsed="false" customWidth="true" hidden="false" outlineLevel="0" max="7" min="7" style="154" width="9.13"/>
    <col collapsed="false" customWidth="true" hidden="false" outlineLevel="0" max="8" min="8" style="154" width="10.58"/>
    <col collapsed="false" customWidth="true" hidden="false" outlineLevel="0" max="1025" min="9" style="154" width="9.13"/>
  </cols>
  <sheetData>
    <row r="4" customFormat="false" ht="18.75" hidden="false" customHeight="true" outlineLevel="0" collapsed="false">
      <c r="A4" s="7" t="str">
        <f aca="false">'6.1. Паспорт сетевой график'!A5:L5</f>
        <v>Год раскрытия информации: 2025 год</v>
      </c>
      <c r="B4" s="7"/>
      <c r="C4" s="7"/>
      <c r="D4" s="7"/>
      <c r="E4" s="7"/>
      <c r="F4" s="7"/>
    </row>
    <row r="5" customFormat="false" ht="18.75" hidden="false" customHeight="false" outlineLevel="0" collapsed="false">
      <c r="A5" s="155"/>
      <c r="B5" s="155"/>
      <c r="C5" s="176"/>
      <c r="D5" s="176"/>
      <c r="E5" s="176"/>
      <c r="F5" s="176"/>
    </row>
    <row r="6" customFormat="false" ht="18.75" hidden="false" customHeight="false" outlineLevel="0" collapsed="false">
      <c r="A6" s="11" t="s">
        <v>4</v>
      </c>
      <c r="B6" s="11"/>
      <c r="C6" s="11"/>
      <c r="D6" s="11"/>
      <c r="E6" s="11"/>
      <c r="F6" s="11"/>
    </row>
    <row r="7" customFormat="false" ht="18.75" hidden="false" customHeight="false" outlineLevel="0" collapsed="false">
      <c r="A7" s="12"/>
      <c r="B7" s="12"/>
      <c r="C7" s="13"/>
      <c r="D7" s="13"/>
      <c r="E7" s="13"/>
      <c r="F7" s="13"/>
    </row>
    <row r="8" customFormat="false" ht="18.75" hidden="false" customHeight="false" outlineLevel="0" collapsed="false">
      <c r="A8" s="41" t="s">
        <v>5</v>
      </c>
      <c r="B8" s="41"/>
      <c r="C8" s="41"/>
      <c r="D8" s="41"/>
      <c r="E8" s="41"/>
      <c r="F8" s="41"/>
    </row>
    <row r="9" customFormat="false" ht="18.75" hidden="false" customHeight="true" outlineLevel="0" collapsed="false">
      <c r="A9" s="16" t="s">
        <v>6</v>
      </c>
      <c r="B9" s="16"/>
      <c r="C9" s="16"/>
      <c r="D9" s="16"/>
      <c r="E9" s="16"/>
      <c r="F9" s="16"/>
    </row>
    <row r="10" customFormat="false" ht="18.75" hidden="false" customHeight="false" outlineLevel="0" collapsed="false">
      <c r="A10" s="12"/>
      <c r="B10" s="12"/>
      <c r="C10" s="13"/>
      <c r="D10" s="13"/>
      <c r="E10" s="13"/>
      <c r="F10" s="13"/>
    </row>
    <row r="11" customFormat="false" ht="18.75" hidden="false" customHeight="false" outlineLevel="0" collapsed="false">
      <c r="A11" s="41" t="str">
        <f aca="false">'6.1. Паспорт сетевой график'!A12:L12</f>
        <v>Н_525_ИН-1</v>
      </c>
      <c r="B11" s="41"/>
      <c r="C11" s="41"/>
      <c r="D11" s="41"/>
      <c r="E11" s="41"/>
      <c r="F11" s="41"/>
    </row>
    <row r="12" customFormat="false" ht="18.75" hidden="false" customHeight="false" outlineLevel="0" collapsed="false">
      <c r="A12" s="16" t="s">
        <v>8</v>
      </c>
      <c r="B12" s="16"/>
      <c r="C12" s="16"/>
      <c r="D12" s="16"/>
      <c r="E12" s="16"/>
      <c r="F12" s="16"/>
    </row>
    <row r="13" customFormat="false" ht="16.5" hidden="false" customHeight="true" outlineLevel="0" collapsed="false">
      <c r="A13" s="75"/>
      <c r="B13" s="75"/>
      <c r="C13" s="16"/>
      <c r="D13" s="16"/>
      <c r="E13" s="16"/>
      <c r="F13" s="16"/>
    </row>
    <row r="14" customFormat="false" ht="110.25" hidden="false" customHeight="true" outlineLevel="0" collapsed="false">
      <c r="A14" s="14" t="str">
        <f aca="false">'6.1. Паспорт сетевой график'!A15:L15</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c r="B14" s="14"/>
      <c r="C14" s="14"/>
      <c r="D14" s="14"/>
      <c r="E14" s="14"/>
      <c r="F14" s="14"/>
    </row>
    <row r="15" customFormat="false" ht="15.75" hidden="false" customHeight="true" outlineLevel="0" collapsed="false">
      <c r="A15" s="16" t="s">
        <v>10</v>
      </c>
      <c r="B15" s="16"/>
      <c r="C15" s="16"/>
      <c r="D15" s="16"/>
      <c r="E15" s="16"/>
      <c r="F15" s="16"/>
    </row>
    <row r="16" customFormat="false" ht="15.75" hidden="false" customHeight="false" outlineLevel="0" collapsed="false">
      <c r="A16" s="177"/>
      <c r="B16" s="177"/>
      <c r="C16" s="177"/>
      <c r="D16" s="177"/>
      <c r="E16" s="177"/>
      <c r="F16" s="177"/>
    </row>
    <row r="18" customFormat="false" ht="15.75" hidden="false" customHeight="false" outlineLevel="0" collapsed="false">
      <c r="A18" s="178" t="s">
        <v>382</v>
      </c>
      <c r="B18" s="178"/>
      <c r="C18" s="178"/>
      <c r="D18" s="178"/>
      <c r="E18" s="178"/>
      <c r="F18" s="178"/>
    </row>
    <row r="20" customFormat="false" ht="33" hidden="false" customHeight="true" outlineLevel="0" collapsed="false">
      <c r="A20" s="160" t="s">
        <v>383</v>
      </c>
      <c r="B20" s="160" t="s">
        <v>384</v>
      </c>
      <c r="C20" s="160" t="s">
        <v>385</v>
      </c>
      <c r="D20" s="160"/>
      <c r="E20" s="161" t="s">
        <v>386</v>
      </c>
      <c r="F20" s="160" t="s">
        <v>387</v>
      </c>
      <c r="G20" s="160" t="s">
        <v>388</v>
      </c>
    </row>
    <row r="21" customFormat="false" ht="99.75" hidden="false" customHeight="true" outlineLevel="0" collapsed="false">
      <c r="A21" s="160"/>
      <c r="B21" s="160"/>
      <c r="C21" s="160"/>
      <c r="D21" s="160"/>
      <c r="E21" s="161"/>
      <c r="F21" s="160"/>
      <c r="G21" s="160"/>
    </row>
    <row r="22" customFormat="false" ht="89.25" hidden="false" customHeight="true" outlineLevel="0" collapsed="false">
      <c r="A22" s="160"/>
      <c r="B22" s="160"/>
      <c r="C22" s="179" t="s">
        <v>321</v>
      </c>
      <c r="D22" s="179" t="s">
        <v>389</v>
      </c>
      <c r="E22" s="180" t="s">
        <v>390</v>
      </c>
      <c r="F22" s="160"/>
      <c r="G22" s="160"/>
    </row>
    <row r="23" customFormat="false" ht="19.5" hidden="false" customHeight="true" outlineLevel="0" collapsed="false">
      <c r="A23" s="160" t="n">
        <v>1</v>
      </c>
      <c r="B23" s="160" t="n">
        <v>2</v>
      </c>
      <c r="C23" s="160" t="n">
        <v>3</v>
      </c>
      <c r="D23" s="160" t="n">
        <v>4</v>
      </c>
      <c r="E23" s="160" t="n">
        <v>5</v>
      </c>
      <c r="F23" s="160" t="n">
        <v>6</v>
      </c>
      <c r="G23" s="160" t="n">
        <v>7</v>
      </c>
    </row>
    <row r="24" s="184" customFormat="true" ht="47.25" hidden="false" customHeight="true" outlineLevel="0" collapsed="false">
      <c r="A24" s="181" t="n">
        <v>1</v>
      </c>
      <c r="B24" s="182" t="s">
        <v>391</v>
      </c>
      <c r="C24" s="181" t="n">
        <v>36.0278487</v>
      </c>
      <c r="D24" s="181" t="n">
        <f aca="false">SUM(D25:D29)</f>
        <v>60.03985619</v>
      </c>
      <c r="E24" s="181" t="n">
        <f aca="false">SUM(E25:E29)</f>
        <v>24.23685707</v>
      </c>
      <c r="F24" s="181" t="n">
        <v>16.40230881</v>
      </c>
      <c r="G24" s="181" t="n">
        <f aca="false">SUM(G25:G29)</f>
        <v>16.5986284</v>
      </c>
      <c r="H24" s="183"/>
    </row>
    <row r="25" s="184" customFormat="true" ht="24" hidden="false" customHeight="true" outlineLevel="0" collapsed="false">
      <c r="A25" s="185" t="s">
        <v>392</v>
      </c>
      <c r="B25" s="186" t="s">
        <v>393</v>
      </c>
      <c r="C25" s="185" t="n">
        <v>0</v>
      </c>
      <c r="D25" s="185" t="n">
        <v>0</v>
      </c>
      <c r="E25" s="185" t="n">
        <v>0</v>
      </c>
      <c r="F25" s="185" t="n">
        <v>0</v>
      </c>
      <c r="G25" s="185" t="n">
        <v>0</v>
      </c>
    </row>
    <row r="26" s="184" customFormat="true" ht="15.75" hidden="false" customHeight="false" outlineLevel="0" collapsed="false">
      <c r="A26" s="185" t="s">
        <v>394</v>
      </c>
      <c r="B26" s="186" t="s">
        <v>395</v>
      </c>
      <c r="C26" s="185" t="n">
        <v>0</v>
      </c>
      <c r="D26" s="185" t="n">
        <v>0</v>
      </c>
      <c r="E26" s="185" t="n">
        <v>0</v>
      </c>
      <c r="F26" s="185" t="n">
        <v>0</v>
      </c>
      <c r="G26" s="185" t="n">
        <v>0</v>
      </c>
    </row>
    <row r="27" s="184" customFormat="true" ht="27.35" hidden="false" customHeight="false" outlineLevel="0" collapsed="false">
      <c r="A27" s="185" t="s">
        <v>396</v>
      </c>
      <c r="B27" s="186" t="s">
        <v>397</v>
      </c>
      <c r="C27" s="185" t="n">
        <v>36.0278487</v>
      </c>
      <c r="D27" s="187" t="n">
        <v>60.03985619</v>
      </c>
      <c r="E27" s="185" t="n">
        <v>24.23685707</v>
      </c>
      <c r="F27" s="185" t="n">
        <v>16.40230881</v>
      </c>
      <c r="G27" s="185" t="n">
        <v>16.5986284</v>
      </c>
    </row>
    <row r="28" s="184" customFormat="true" ht="15.75" hidden="false" customHeight="false" outlineLevel="0" collapsed="false">
      <c r="A28" s="185" t="s">
        <v>398</v>
      </c>
      <c r="B28" s="186" t="s">
        <v>399</v>
      </c>
      <c r="C28" s="185" t="n">
        <v>0</v>
      </c>
      <c r="D28" s="185" t="n">
        <v>0</v>
      </c>
      <c r="E28" s="185" t="n">
        <v>0</v>
      </c>
      <c r="F28" s="185" t="n">
        <v>0</v>
      </c>
      <c r="G28" s="185" t="n">
        <v>0</v>
      </c>
    </row>
    <row r="29" s="184" customFormat="true" ht="15.75" hidden="false" customHeight="false" outlineLevel="0" collapsed="false">
      <c r="A29" s="185" t="s">
        <v>400</v>
      </c>
      <c r="B29" s="188" t="s">
        <v>401</v>
      </c>
      <c r="C29" s="185" t="n">
        <v>0</v>
      </c>
      <c r="D29" s="185" t="n">
        <v>0</v>
      </c>
      <c r="E29" s="185" t="n">
        <v>0</v>
      </c>
      <c r="F29" s="185" t="n">
        <v>0</v>
      </c>
      <c r="G29" s="185" t="n">
        <v>0</v>
      </c>
    </row>
    <row r="30" s="184" customFormat="true" ht="41" hidden="false" customHeight="false" outlineLevel="0" collapsed="false">
      <c r="A30" s="181" t="s">
        <v>18</v>
      </c>
      <c r="B30" s="182" t="s">
        <v>402</v>
      </c>
      <c r="C30" s="181" t="n">
        <v>30.02320725</v>
      </c>
      <c r="D30" s="181" t="n">
        <v>50.48708666</v>
      </c>
      <c r="E30" s="181" t="n">
        <f aca="false">SUM(E31:E34)</f>
        <v>50.48708666</v>
      </c>
      <c r="F30" s="181" t="n">
        <v>31.03439533</v>
      </c>
      <c r="G30" s="181" t="n">
        <f aca="false">SUM(G31:G34)</f>
        <v>13.68980321</v>
      </c>
    </row>
    <row r="31" s="184" customFormat="true" ht="15.75" hidden="false" customHeight="false" outlineLevel="0" collapsed="false">
      <c r="A31" s="185" t="s">
        <v>403</v>
      </c>
      <c r="B31" s="186" t="s">
        <v>404</v>
      </c>
      <c r="C31" s="185" t="n">
        <v>0</v>
      </c>
      <c r="D31" s="185" t="n">
        <v>0</v>
      </c>
      <c r="E31" s="185" t="n">
        <v>0</v>
      </c>
      <c r="F31" s="185" t="n">
        <v>0</v>
      </c>
      <c r="G31" s="185" t="n">
        <v>0</v>
      </c>
    </row>
    <row r="32" s="184" customFormat="true" ht="27.35" hidden="false" customHeight="false" outlineLevel="0" collapsed="false">
      <c r="A32" s="185" t="s">
        <v>405</v>
      </c>
      <c r="B32" s="186" t="s">
        <v>406</v>
      </c>
      <c r="C32" s="185" t="n">
        <v>3.38341353</v>
      </c>
      <c r="D32" s="189" t="n">
        <f aca="false">D30-D33-D34</f>
        <v>6.51782254</v>
      </c>
      <c r="E32" s="185" t="n">
        <f aca="false">D32</f>
        <v>6.51782254</v>
      </c>
      <c r="F32" s="185" t="n">
        <v>2.05530425</v>
      </c>
      <c r="G32" s="185" t="n">
        <f aca="false">13.68980321-9.0808395</f>
        <v>4.60896371</v>
      </c>
    </row>
    <row r="33" s="184" customFormat="true" ht="15.75" hidden="false" customHeight="false" outlineLevel="0" collapsed="false">
      <c r="A33" s="185" t="s">
        <v>407</v>
      </c>
      <c r="B33" s="186" t="s">
        <v>408</v>
      </c>
      <c r="C33" s="185" t="n">
        <v>17.74373594</v>
      </c>
      <c r="D33" s="189" t="n">
        <f aca="false">45.34884454-33.29575067+31.03439533</f>
        <v>43.0874892</v>
      </c>
      <c r="E33" s="185" t="n">
        <f aca="false">D33</f>
        <v>43.0874892</v>
      </c>
      <c r="F33" s="185" t="n">
        <v>28.35421685</v>
      </c>
      <c r="G33" s="185" t="n">
        <v>9.0808395</v>
      </c>
    </row>
    <row r="34" s="184" customFormat="true" ht="15.75" hidden="false" customHeight="false" outlineLevel="0" collapsed="false">
      <c r="A34" s="185" t="s">
        <v>409</v>
      </c>
      <c r="B34" s="186" t="s">
        <v>410</v>
      </c>
      <c r="C34" s="185" t="n">
        <v>8.89605778</v>
      </c>
      <c r="D34" s="189" t="n">
        <v>0.88177492</v>
      </c>
      <c r="E34" s="185" t="n">
        <f aca="false">D34</f>
        <v>0.88177492</v>
      </c>
      <c r="F34" s="185" t="n">
        <v>0.62487423</v>
      </c>
      <c r="G34" s="185" t="n">
        <v>0</v>
      </c>
    </row>
    <row r="35" s="184" customFormat="true" ht="27.35" hidden="false" customHeight="false" outlineLevel="0" collapsed="false">
      <c r="A35" s="181" t="s">
        <v>21</v>
      </c>
      <c r="B35" s="182" t="s">
        <v>411</v>
      </c>
      <c r="C35" s="181" t="s">
        <v>23</v>
      </c>
      <c r="D35" s="181" t="s">
        <v>23</v>
      </c>
      <c r="E35" s="181" t="s">
        <v>23</v>
      </c>
      <c r="F35" s="181"/>
      <c r="G35" s="181" t="s">
        <v>23</v>
      </c>
    </row>
    <row r="36" s="184" customFormat="true" ht="27.35" hidden="false" customHeight="false" outlineLevel="0" collapsed="false">
      <c r="A36" s="185" t="s">
        <v>412</v>
      </c>
      <c r="B36" s="190" t="s">
        <v>413</v>
      </c>
      <c r="C36" s="185" t="n">
        <v>0</v>
      </c>
      <c r="D36" s="185" t="n">
        <v>0.17</v>
      </c>
      <c r="E36" s="185" t="n">
        <v>0.08</v>
      </c>
      <c r="F36" s="185" t="n">
        <v>0.08</v>
      </c>
      <c r="G36" s="185" t="n">
        <v>0.9</v>
      </c>
    </row>
    <row r="37" s="184" customFormat="true" ht="15.75" hidden="false" customHeight="false" outlineLevel="0" collapsed="false">
      <c r="A37" s="185" t="s">
        <v>414</v>
      </c>
      <c r="B37" s="190" t="s">
        <v>415</v>
      </c>
      <c r="C37" s="185" t="n">
        <v>0</v>
      </c>
      <c r="D37" s="185" t="n">
        <v>0</v>
      </c>
      <c r="E37" s="185" t="n">
        <v>0</v>
      </c>
      <c r="F37" s="185" t="n">
        <v>0</v>
      </c>
      <c r="G37" s="185" t="n">
        <v>0</v>
      </c>
    </row>
    <row r="38" s="184" customFormat="true" ht="15.75" hidden="false" customHeight="false" outlineLevel="0" collapsed="false">
      <c r="A38" s="185" t="s">
        <v>416</v>
      </c>
      <c r="B38" s="190" t="s">
        <v>417</v>
      </c>
      <c r="C38" s="185" t="n">
        <v>0</v>
      </c>
      <c r="D38" s="185" t="n">
        <v>0</v>
      </c>
      <c r="E38" s="185" t="n">
        <v>0</v>
      </c>
      <c r="F38" s="185" t="n">
        <v>0</v>
      </c>
      <c r="G38" s="185" t="n">
        <v>0</v>
      </c>
    </row>
    <row r="39" s="184" customFormat="true" ht="27.35" hidden="false" customHeight="false" outlineLevel="0" collapsed="false">
      <c r="A39" s="185" t="s">
        <v>418</v>
      </c>
      <c r="B39" s="186" t="s">
        <v>419</v>
      </c>
      <c r="C39" s="185" t="n">
        <v>0</v>
      </c>
      <c r="D39" s="185" t="n">
        <v>0</v>
      </c>
      <c r="E39" s="185" t="n">
        <v>0</v>
      </c>
      <c r="F39" s="185" t="n">
        <v>0</v>
      </c>
      <c r="G39" s="185" t="n">
        <v>0</v>
      </c>
    </row>
    <row r="40" s="184" customFormat="true" ht="27.35" hidden="false" customHeight="false" outlineLevel="0" collapsed="false">
      <c r="A40" s="185" t="s">
        <v>420</v>
      </c>
      <c r="B40" s="186" t="s">
        <v>421</v>
      </c>
      <c r="C40" s="185" t="n">
        <v>0</v>
      </c>
      <c r="D40" s="185" t="n">
        <v>0</v>
      </c>
      <c r="E40" s="185" t="n">
        <v>0</v>
      </c>
      <c r="F40" s="185" t="n">
        <v>0</v>
      </c>
      <c r="G40" s="185" t="n">
        <v>0</v>
      </c>
    </row>
    <row r="41" s="184" customFormat="true" ht="15" hidden="false" customHeight="false" outlineLevel="0" collapsed="false">
      <c r="A41" s="185" t="s">
        <v>422</v>
      </c>
      <c r="B41" s="186" t="s">
        <v>423</v>
      </c>
      <c r="C41" s="185" t="n">
        <v>0</v>
      </c>
      <c r="D41" s="185" t="n">
        <v>0</v>
      </c>
      <c r="E41" s="185" t="n">
        <v>0</v>
      </c>
      <c r="F41" s="185" t="n">
        <v>0</v>
      </c>
      <c r="G41" s="185" t="n">
        <v>0</v>
      </c>
    </row>
    <row r="42" s="184" customFormat="true" ht="15" hidden="false" customHeight="false" outlineLevel="0" collapsed="false">
      <c r="A42" s="185" t="s">
        <v>424</v>
      </c>
      <c r="B42" s="190" t="s">
        <v>425</v>
      </c>
      <c r="C42" s="185" t="n">
        <v>0</v>
      </c>
      <c r="D42" s="185" t="n">
        <v>0</v>
      </c>
      <c r="E42" s="185" t="n">
        <v>0</v>
      </c>
      <c r="F42" s="185" t="n">
        <v>0</v>
      </c>
      <c r="G42" s="185" t="n">
        <v>0</v>
      </c>
    </row>
    <row r="43" s="184" customFormat="true" ht="15" hidden="false" customHeight="false" outlineLevel="0" collapsed="false">
      <c r="A43" s="181" t="s">
        <v>24</v>
      </c>
      <c r="B43" s="182" t="s">
        <v>426</v>
      </c>
      <c r="C43" s="181" t="s">
        <v>23</v>
      </c>
      <c r="D43" s="181" t="s">
        <v>23</v>
      </c>
      <c r="E43" s="181" t="s">
        <v>23</v>
      </c>
      <c r="F43" s="181"/>
      <c r="G43" s="181" t="s">
        <v>23</v>
      </c>
    </row>
    <row r="44" s="184" customFormat="true" ht="15" hidden="false" customHeight="false" outlineLevel="0" collapsed="false">
      <c r="A44" s="185" t="s">
        <v>427</v>
      </c>
      <c r="B44" s="186" t="s">
        <v>428</v>
      </c>
      <c r="C44" s="185" t="n">
        <v>0.1</v>
      </c>
      <c r="D44" s="185" t="n">
        <v>0.17</v>
      </c>
      <c r="E44" s="185" t="n">
        <v>0.08</v>
      </c>
      <c r="F44" s="185" t="n">
        <v>0.08</v>
      </c>
      <c r="G44" s="185" t="n">
        <v>0.09</v>
      </c>
    </row>
    <row r="45" s="184" customFormat="true" ht="15" hidden="false" customHeight="false" outlineLevel="0" collapsed="false">
      <c r="A45" s="185" t="s">
        <v>429</v>
      </c>
      <c r="B45" s="186" t="s">
        <v>415</v>
      </c>
      <c r="C45" s="185" t="n">
        <v>0</v>
      </c>
      <c r="D45" s="185" t="n">
        <v>0</v>
      </c>
      <c r="E45" s="185" t="n">
        <v>0</v>
      </c>
      <c r="F45" s="185" t="n">
        <v>0</v>
      </c>
      <c r="G45" s="185" t="n">
        <v>0</v>
      </c>
    </row>
    <row r="46" s="184" customFormat="true" ht="15" hidden="false" customHeight="false" outlineLevel="0" collapsed="false">
      <c r="A46" s="185" t="s">
        <v>430</v>
      </c>
      <c r="B46" s="186" t="s">
        <v>417</v>
      </c>
      <c r="C46" s="185" t="n">
        <v>0</v>
      </c>
      <c r="D46" s="185" t="n">
        <v>0</v>
      </c>
      <c r="E46" s="185" t="n">
        <v>0</v>
      </c>
      <c r="F46" s="185" t="n">
        <v>0</v>
      </c>
      <c r="G46" s="185" t="n">
        <v>0</v>
      </c>
    </row>
    <row r="47" s="184" customFormat="true" ht="27.35" hidden="false" customHeight="false" outlineLevel="0" collapsed="false">
      <c r="A47" s="185" t="s">
        <v>431</v>
      </c>
      <c r="B47" s="186" t="s">
        <v>419</v>
      </c>
      <c r="C47" s="185" t="n">
        <v>0</v>
      </c>
      <c r="D47" s="185" t="n">
        <v>0</v>
      </c>
      <c r="E47" s="185" t="n">
        <v>0</v>
      </c>
      <c r="F47" s="185" t="n">
        <v>0</v>
      </c>
      <c r="G47" s="185" t="n">
        <v>0</v>
      </c>
    </row>
    <row r="48" s="184" customFormat="true" ht="27.35" hidden="false" customHeight="false" outlineLevel="0" collapsed="false">
      <c r="A48" s="185" t="s">
        <v>432</v>
      </c>
      <c r="B48" s="186" t="s">
        <v>421</v>
      </c>
      <c r="C48" s="185" t="n">
        <v>0</v>
      </c>
      <c r="D48" s="185" t="n">
        <v>0</v>
      </c>
      <c r="E48" s="185" t="n">
        <v>0</v>
      </c>
      <c r="F48" s="185" t="n">
        <v>0</v>
      </c>
      <c r="G48" s="185" t="n">
        <v>0</v>
      </c>
    </row>
    <row r="49" s="184" customFormat="true" ht="15" hidden="false" customHeight="false" outlineLevel="0" collapsed="false">
      <c r="A49" s="185" t="s">
        <v>433</v>
      </c>
      <c r="B49" s="186" t="s">
        <v>423</v>
      </c>
      <c r="C49" s="185" t="n">
        <v>0</v>
      </c>
      <c r="D49" s="185" t="n">
        <v>0</v>
      </c>
      <c r="E49" s="185" t="n">
        <v>0</v>
      </c>
      <c r="F49" s="185" t="n">
        <v>0</v>
      </c>
      <c r="G49" s="185" t="n">
        <v>0</v>
      </c>
    </row>
    <row r="50" s="184" customFormat="true" ht="15" hidden="false" customHeight="false" outlineLevel="0" collapsed="false">
      <c r="A50" s="185" t="s">
        <v>434</v>
      </c>
      <c r="B50" s="190" t="s">
        <v>425</v>
      </c>
      <c r="C50" s="185" t="n">
        <v>0</v>
      </c>
      <c r="D50" s="185" t="n">
        <v>0</v>
      </c>
      <c r="E50" s="185" t="n">
        <v>0</v>
      </c>
      <c r="F50" s="185" t="n">
        <v>0</v>
      </c>
      <c r="G50" s="185" t="n">
        <v>0</v>
      </c>
    </row>
    <row r="51" s="184" customFormat="true" ht="35.25" hidden="false" customHeight="true" outlineLevel="0" collapsed="false">
      <c r="A51" s="181" t="s">
        <v>27</v>
      </c>
      <c r="B51" s="182" t="s">
        <v>435</v>
      </c>
      <c r="C51" s="181" t="s">
        <v>23</v>
      </c>
      <c r="D51" s="181" t="s">
        <v>23</v>
      </c>
      <c r="E51" s="181" t="s">
        <v>23</v>
      </c>
      <c r="F51" s="181"/>
      <c r="G51" s="181" t="n">
        <f aca="false">G52</f>
        <v>38.81209554</v>
      </c>
    </row>
    <row r="52" s="184" customFormat="true" ht="15.75" hidden="false" customHeight="false" outlineLevel="0" collapsed="false">
      <c r="A52" s="185" t="s">
        <v>436</v>
      </c>
      <c r="B52" s="186" t="s">
        <v>437</v>
      </c>
      <c r="C52" s="185" t="n">
        <v>30.02320725</v>
      </c>
      <c r="D52" s="185" t="n">
        <f aca="false">D30</f>
        <v>50.48708666</v>
      </c>
      <c r="E52" s="185" t="n">
        <f aca="false">D52-F52</f>
        <v>0</v>
      </c>
      <c r="F52" s="185" t="n">
        <v>50.48708666</v>
      </c>
      <c r="G52" s="185" t="n">
        <v>38.81209554</v>
      </c>
    </row>
    <row r="53" s="184" customFormat="true" ht="15.75" hidden="false" customHeight="false" outlineLevel="0" collapsed="false">
      <c r="A53" s="185" t="s">
        <v>438</v>
      </c>
      <c r="B53" s="186" t="s">
        <v>439</v>
      </c>
      <c r="C53" s="185" t="n">
        <v>0.1</v>
      </c>
      <c r="D53" s="185" t="n">
        <v>0.17</v>
      </c>
      <c r="E53" s="185" t="n">
        <v>0.17</v>
      </c>
      <c r="F53" s="185" t="n">
        <v>0.17</v>
      </c>
      <c r="G53" s="185" t="n">
        <v>0.9</v>
      </c>
    </row>
    <row r="54" s="184" customFormat="true" ht="15.75" hidden="false" customHeight="false" outlineLevel="0" collapsed="false">
      <c r="A54" s="185" t="s">
        <v>440</v>
      </c>
      <c r="B54" s="190" t="s">
        <v>441</v>
      </c>
      <c r="C54" s="185" t="n">
        <v>0</v>
      </c>
      <c r="D54" s="185" t="n">
        <v>0</v>
      </c>
      <c r="E54" s="185" t="n">
        <v>0</v>
      </c>
      <c r="F54" s="185" t="n">
        <v>0</v>
      </c>
      <c r="G54" s="185" t="n">
        <v>0</v>
      </c>
    </row>
    <row r="55" s="184" customFormat="true" ht="15.75" hidden="false" customHeight="false" outlineLevel="0" collapsed="false">
      <c r="A55" s="185" t="s">
        <v>442</v>
      </c>
      <c r="B55" s="190" t="s">
        <v>443</v>
      </c>
      <c r="C55" s="185" t="n">
        <v>0</v>
      </c>
      <c r="D55" s="185" t="n">
        <v>0</v>
      </c>
      <c r="E55" s="185" t="n">
        <v>0</v>
      </c>
      <c r="F55" s="185" t="n">
        <v>0</v>
      </c>
      <c r="G55" s="185" t="n">
        <v>0</v>
      </c>
    </row>
    <row r="56" s="184" customFormat="true" ht="15.75" hidden="false" customHeight="false" outlineLevel="0" collapsed="false">
      <c r="A56" s="185" t="s">
        <v>444</v>
      </c>
      <c r="B56" s="190" t="s">
        <v>445</v>
      </c>
      <c r="C56" s="185" t="n">
        <v>0</v>
      </c>
      <c r="D56" s="185" t="n">
        <v>0</v>
      </c>
      <c r="E56" s="185" t="n">
        <v>0</v>
      </c>
      <c r="F56" s="185" t="n">
        <v>0</v>
      </c>
      <c r="G56" s="185" t="n">
        <v>0</v>
      </c>
    </row>
    <row r="57" s="184" customFormat="true" ht="15.75" hidden="false" customHeight="false" outlineLevel="0" collapsed="false">
      <c r="A57" s="185" t="s">
        <v>446</v>
      </c>
      <c r="B57" s="190" t="s">
        <v>447</v>
      </c>
      <c r="C57" s="185" t="n">
        <v>0</v>
      </c>
      <c r="D57" s="185" t="n">
        <v>0</v>
      </c>
      <c r="E57" s="185" t="n">
        <v>0</v>
      </c>
      <c r="F57" s="185" t="n">
        <v>0</v>
      </c>
      <c r="G57" s="185" t="n">
        <v>0</v>
      </c>
    </row>
    <row r="58" s="184" customFormat="true" ht="36.75" hidden="false" customHeight="true" outlineLevel="0" collapsed="false">
      <c r="A58" s="181" t="s">
        <v>30</v>
      </c>
      <c r="B58" s="191" t="s">
        <v>448</v>
      </c>
      <c r="C58" s="181" t="n">
        <v>0</v>
      </c>
      <c r="D58" s="181" t="n">
        <v>0</v>
      </c>
      <c r="E58" s="181" t="n">
        <v>0</v>
      </c>
      <c r="F58" s="181" t="n">
        <v>0</v>
      </c>
      <c r="G58" s="181" t="n">
        <v>0</v>
      </c>
    </row>
    <row r="59" customFormat="false" ht="15" hidden="false" customHeight="false" outlineLevel="0" collapsed="false">
      <c r="A59" s="192" t="s">
        <v>33</v>
      </c>
      <c r="B59" s="193" t="s">
        <v>449</v>
      </c>
      <c r="C59" s="169" t="s">
        <v>23</v>
      </c>
      <c r="D59" s="169" t="s">
        <v>23</v>
      </c>
      <c r="E59" s="169" t="s">
        <v>23</v>
      </c>
      <c r="F59" s="169"/>
      <c r="G59" s="169" t="s">
        <v>23</v>
      </c>
    </row>
    <row r="60" s="184" customFormat="true" ht="15" hidden="false" customHeight="false" outlineLevel="0" collapsed="false">
      <c r="A60" s="185" t="s">
        <v>450</v>
      </c>
      <c r="B60" s="194" t="s">
        <v>428</v>
      </c>
      <c r="C60" s="185" t="n">
        <v>0</v>
      </c>
      <c r="D60" s="185" t="n">
        <v>0</v>
      </c>
      <c r="E60" s="185" t="n">
        <v>0</v>
      </c>
      <c r="F60" s="185" t="n">
        <v>0</v>
      </c>
      <c r="G60" s="185" t="n">
        <v>0</v>
      </c>
    </row>
    <row r="61" s="184" customFormat="true" ht="15" hidden="false" customHeight="false" outlineLevel="0" collapsed="false">
      <c r="A61" s="185" t="s">
        <v>451</v>
      </c>
      <c r="B61" s="194" t="s">
        <v>415</v>
      </c>
      <c r="C61" s="185" t="n">
        <v>0</v>
      </c>
      <c r="D61" s="185" t="n">
        <v>0</v>
      </c>
      <c r="E61" s="185" t="n">
        <v>0</v>
      </c>
      <c r="F61" s="185" t="n">
        <v>0</v>
      </c>
      <c r="G61" s="185" t="n">
        <v>0</v>
      </c>
    </row>
    <row r="62" s="184" customFormat="true" ht="15" hidden="false" customHeight="false" outlineLevel="0" collapsed="false">
      <c r="A62" s="185" t="s">
        <v>452</v>
      </c>
      <c r="B62" s="194" t="s">
        <v>417</v>
      </c>
      <c r="C62" s="185" t="n">
        <v>0</v>
      </c>
      <c r="D62" s="185" t="n">
        <v>0</v>
      </c>
      <c r="E62" s="185" t="n">
        <v>0</v>
      </c>
      <c r="F62" s="185" t="n">
        <v>0</v>
      </c>
      <c r="G62" s="185" t="n">
        <v>0</v>
      </c>
    </row>
    <row r="63" s="184" customFormat="true" ht="15" hidden="false" customHeight="false" outlineLevel="0" collapsed="false">
      <c r="A63" s="185" t="s">
        <v>453</v>
      </c>
      <c r="B63" s="194" t="s">
        <v>454</v>
      </c>
      <c r="C63" s="185" t="n">
        <v>0</v>
      </c>
      <c r="D63" s="185" t="n">
        <v>0</v>
      </c>
      <c r="E63" s="185" t="n">
        <v>0</v>
      </c>
      <c r="F63" s="185" t="n">
        <v>0</v>
      </c>
      <c r="G63" s="185" t="n">
        <v>0</v>
      </c>
    </row>
    <row r="64" s="184" customFormat="true" ht="15" hidden="false" customHeight="false" outlineLevel="0" collapsed="false">
      <c r="A64" s="185" t="s">
        <v>455</v>
      </c>
      <c r="B64" s="190" t="s">
        <v>456</v>
      </c>
      <c r="C64" s="185" t="n">
        <v>0</v>
      </c>
      <c r="D64" s="185" t="n">
        <v>0</v>
      </c>
      <c r="E64" s="185" t="n">
        <v>0</v>
      </c>
      <c r="F64" s="185" t="n">
        <v>0</v>
      </c>
      <c r="G64" s="185" t="n">
        <v>0</v>
      </c>
    </row>
    <row r="66" customFormat="false" ht="54" hidden="false" customHeight="true" outlineLevel="0" collapsed="false"/>
    <row r="68" customFormat="false" ht="50.25" hidden="false" customHeight="true" outlineLevel="0" collapsed="false"/>
    <row r="70" customFormat="false" ht="36.75" hidden="false" customHeight="true" outlineLevel="0" collapsed="false"/>
    <row r="72" customFormat="false" ht="51" hidden="false" customHeight="true" outlineLevel="0" collapsed="false"/>
    <row r="73" customFormat="false" ht="32.25" hidden="false" customHeight="true" outlineLevel="0" collapsed="false"/>
    <row r="74" customFormat="false" ht="51.75" hidden="false" customHeight="true" outlineLevel="0" collapsed="false"/>
    <row r="75" customFormat="false" ht="21.75" hidden="false" customHeight="true" outlineLevel="0" collapsed="false"/>
    <row r="76" customFormat="false" ht="23.25" hidden="false" customHeight="true" outlineLevel="0" collapsed="false"/>
    <row r="77" customFormat="false" ht="18.75" hidden="false" customHeight="true" outlineLevel="0" collapsed="false"/>
  </sheetData>
  <mergeCells count="16">
    <mergeCell ref="A4:F4"/>
    <mergeCell ref="A6:F6"/>
    <mergeCell ref="A8:F8"/>
    <mergeCell ref="A9:F9"/>
    <mergeCell ref="A11:F11"/>
    <mergeCell ref="A12:F12"/>
    <mergeCell ref="A14:F14"/>
    <mergeCell ref="A15:F15"/>
    <mergeCell ref="A16:F16"/>
    <mergeCell ref="A18:F18"/>
    <mergeCell ref="A20:A22"/>
    <mergeCell ref="B20:B22"/>
    <mergeCell ref="C20:D21"/>
    <mergeCell ref="E20:E21"/>
    <mergeCell ref="F20:F22"/>
    <mergeCell ref="G20:G22"/>
  </mergeCells>
  <printOptions headings="false" gridLines="false" gridLinesSet="true" horizontalCentered="false" verticalCentered="false"/>
  <pageMargins left="0.39375" right="0.39375" top="0.7875" bottom="0.39375" header="0.511805555555555" footer="0.511805555555555"/>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true"/>
  </sheetPr>
  <dimension ref="A1:AV50"/>
  <sheetViews>
    <sheetView showFormulas="false" showGridLines="true" showRowColHeaders="true" showZeros="true" rightToLeft="false" tabSelected="false" showOutlineSymbols="true" defaultGridColor="true" view="pageBreakPreview" topLeftCell="X19" colorId="64" zoomScale="65" zoomScaleNormal="100" zoomScalePageLayoutView="65" workbookViewId="0">
      <pane xSplit="0" ySplit="7" topLeftCell="A47" activePane="bottomLeft" state="frozen"/>
      <selection pane="topLeft" activeCell="X19" activeCellId="0" sqref="X19"/>
      <selection pane="bottomLeft" activeCell="AE48" activeCellId="0" sqref="AE48"/>
    </sheetView>
  </sheetViews>
  <sheetFormatPr defaultRowHeight="15" zeroHeight="false" outlineLevelRow="0" outlineLevelCol="0"/>
  <cols>
    <col collapsed="false" customWidth="true" hidden="false" outlineLevel="0" max="1" min="1" style="195" width="6.14"/>
    <col collapsed="false" customWidth="true" hidden="false" outlineLevel="0" max="2" min="2" style="195" width="23.14"/>
    <col collapsed="false" customWidth="true" hidden="false" outlineLevel="0" max="3" min="3" style="195" width="13.86"/>
    <col collapsed="false" customWidth="true" hidden="false" outlineLevel="0" max="4" min="4" style="195" width="15.14"/>
    <col collapsed="false" customWidth="true" hidden="false" outlineLevel="0" max="12" min="5" style="195" width="7.71"/>
    <col collapsed="false" customWidth="true" hidden="false" outlineLevel="0" max="15" min="13" style="195" width="10.71"/>
    <col collapsed="false" customWidth="true" hidden="false" outlineLevel="0" max="17" min="16" style="195" width="13.42"/>
    <col collapsed="false" customWidth="true" hidden="false" outlineLevel="0" max="18" min="18" style="195" width="17"/>
    <col collapsed="false" customWidth="true" hidden="false" outlineLevel="0" max="20" min="19" style="195" width="9.71"/>
    <col collapsed="false" customWidth="false" hidden="false" outlineLevel="0" max="21" min="21" style="195" width="11.43"/>
    <col collapsed="false" customWidth="true" hidden="false" outlineLevel="0" max="22" min="22" style="195" width="12.71"/>
    <col collapsed="false" customWidth="true" hidden="false" outlineLevel="0" max="25" min="23" style="195" width="10.71"/>
    <col collapsed="false" customWidth="true" hidden="false" outlineLevel="0" max="26" min="26" style="195" width="7.71"/>
    <col collapsed="false" customWidth="true" hidden="false" outlineLevel="0" max="27" min="27" style="195" width="10.71"/>
    <col collapsed="false" customWidth="true" hidden="false" outlineLevel="0" max="28" min="28" style="195" width="12.86"/>
    <col collapsed="false" customWidth="true" hidden="false" outlineLevel="0" max="30" min="29" style="195" width="10.71"/>
    <col collapsed="false" customWidth="true" hidden="false" outlineLevel="0" max="31" min="31" style="195" width="15.85"/>
    <col collapsed="false" customWidth="true" hidden="false" outlineLevel="0" max="32" min="32" style="195" width="11.71"/>
    <col collapsed="false" customWidth="true" hidden="false" outlineLevel="0" max="33" min="33" style="195" width="11.57"/>
    <col collapsed="false" customWidth="true" hidden="false" outlineLevel="0" max="34" min="34" style="195" width="13.7"/>
    <col collapsed="false" customWidth="true" hidden="false" outlineLevel="0" max="35" min="35" style="195" width="13.15"/>
    <col collapsed="false" customWidth="true" hidden="false" outlineLevel="0" max="36" min="36" style="195" width="11.98"/>
    <col collapsed="false" customWidth="true" hidden="false" outlineLevel="0" max="37" min="37" style="195" width="13.69"/>
    <col collapsed="false" customWidth="true" hidden="false" outlineLevel="0" max="38" min="38" style="195" width="12.29"/>
    <col collapsed="false" customWidth="true" hidden="false" outlineLevel="0" max="41" min="39" style="195" width="9.71"/>
    <col collapsed="false" customWidth="true" hidden="false" outlineLevel="0" max="42" min="42" style="195" width="14.01"/>
    <col collapsed="false" customWidth="true" hidden="false" outlineLevel="0" max="43" min="43" style="195" width="16.14"/>
    <col collapsed="false" customWidth="true" hidden="false" outlineLevel="0" max="44" min="44" style="195" width="14.14"/>
    <col collapsed="false" customWidth="true" hidden="false" outlineLevel="0" max="46" min="45" style="195" width="13.29"/>
    <col collapsed="false" customWidth="true" hidden="false" outlineLevel="0" max="47" min="47" style="195" width="10.71"/>
    <col collapsed="false" customWidth="true" hidden="false" outlineLevel="0" max="48" min="48" style="195" width="15.71"/>
    <col collapsed="false" customWidth="true" hidden="false" outlineLevel="0" max="1025" min="49" style="195" width="9.13"/>
  </cols>
  <sheetData>
    <row r="1" customFormat="false" ht="18.75" hidden="false" customHeight="false" outlineLevel="0" collapsed="false">
      <c r="AV1" s="4" t="s">
        <v>0</v>
      </c>
    </row>
    <row r="2" customFormat="false" ht="18.75" hidden="false" customHeight="false" outlineLevel="0" collapsed="false">
      <c r="AV2" s="5" t="s">
        <v>1</v>
      </c>
    </row>
    <row r="3" customFormat="false" ht="18.75" hidden="false" customHeight="false" outlineLevel="0" collapsed="false">
      <c r="AV3" s="5" t="s">
        <v>2</v>
      </c>
    </row>
    <row r="4" customFormat="false" ht="18.75" hidden="false" customHeight="false" outlineLevel="0" collapsed="false">
      <c r="AV4" s="5"/>
    </row>
    <row r="5" customFormat="false" ht="18.75" hidden="false" customHeight="true" outlineLevel="0" collapsed="false">
      <c r="A5" s="7" t="str">
        <f aca="false">'6.2. Паспорт фин осв ввод'!A4:F4</f>
        <v>Год раскрытия информации: 2025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row>
    <row r="6" customFormat="false" ht="18.75" hidden="false" customHeight="false" outlineLevel="0" collapsed="false">
      <c r="A6" s="196"/>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c r="AL6" s="196"/>
      <c r="AM6" s="196"/>
      <c r="AN6" s="196"/>
      <c r="AO6" s="196"/>
      <c r="AP6" s="196"/>
      <c r="AQ6" s="196"/>
      <c r="AR6" s="196"/>
      <c r="AS6" s="196"/>
      <c r="AT6" s="196"/>
      <c r="AU6" s="196"/>
      <c r="AV6" s="5"/>
    </row>
    <row r="7" customFormat="false" ht="18.75" hidden="false" customHeight="false" outlineLevel="0" collapsed="false">
      <c r="A7" s="11" t="s">
        <v>4</v>
      </c>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row>
    <row r="8" customFormat="false" ht="18.75" hidden="false" customHeight="false" outlineLevel="0" collapsed="false">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row>
    <row r="9" customFormat="false" ht="18.75" hidden="false" customHeight="false" outlineLevel="0" collapsed="false">
      <c r="A9" s="41" t="str">
        <f aca="false">'6.1. Паспорт сетевой график'!A9:L9</f>
        <v>АО "Южные электрические сети Камчатки"</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row>
    <row r="10" customFormat="false" ht="18.75" hidden="false" customHeight="false" outlineLevel="0" collapsed="false">
      <c r="A10" s="16" t="s">
        <v>6</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row>
    <row r="11" customFormat="false" ht="18.75" hidden="false" customHeight="false" outlineLevel="0" collapsed="false">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row>
    <row r="12" customFormat="false" ht="18.75" hidden="false" customHeight="false" outlineLevel="0" collapsed="false">
      <c r="A12" s="11" t="str">
        <f aca="false">'6.1. Паспорт сетевой график'!A12:L12</f>
        <v>Н_525_ИН-1</v>
      </c>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customFormat="false" ht="18.75" hidden="false" customHeight="false" outlineLevel="0" collapsed="false">
      <c r="A13" s="16" t="s">
        <v>8</v>
      </c>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row>
    <row r="14" customFormat="false" ht="18.75" hidden="false" customHeight="false" outlineLevel="0" collapsed="false">
      <c r="A14" s="16"/>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row>
    <row r="15" customFormat="false" ht="69" hidden="false" customHeight="true" outlineLevel="0" collapsed="false">
      <c r="A15" s="14" t="str">
        <f aca="false">'6.1. Паспорт сетевой график'!A15:L15</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row>
    <row r="16" customFormat="false" ht="18.75" hidden="false" customHeight="false" outlineLevel="0" collapsed="false">
      <c r="A16" s="16" t="s">
        <v>10</v>
      </c>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row>
    <row r="17" customFormat="false" ht="18.75" hidden="false" customHeight="false" outlineLevel="0" collapsed="false">
      <c r="A17" s="76"/>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row>
    <row r="18" customFormat="false" ht="14.25" hidden="false" customHeight="true" outlineLevel="0" collapsed="false">
      <c r="A18" s="76"/>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row>
    <row r="19" customFormat="false" ht="15" hidden="false" customHeight="false" outlineLevel="0" collapsed="false">
      <c r="A19" s="78"/>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row>
    <row r="20" customFormat="false" ht="15" hidden="false" customHeight="false" outlineLevel="0" collapsed="false">
      <c r="A20" s="78"/>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78"/>
      <c r="AL20" s="78"/>
      <c r="AM20" s="78"/>
      <c r="AN20" s="78"/>
      <c r="AO20" s="78"/>
      <c r="AP20" s="78"/>
      <c r="AQ20" s="78"/>
      <c r="AR20" s="78"/>
      <c r="AS20" s="78"/>
      <c r="AT20" s="78"/>
      <c r="AU20" s="78"/>
      <c r="AV20" s="78"/>
    </row>
    <row r="21" customFormat="false" ht="15" hidden="false" customHeight="false" outlineLevel="0" collapsed="false">
      <c r="A21" s="197" t="s">
        <v>457</v>
      </c>
      <c r="B21" s="197"/>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row>
    <row r="22" customFormat="false" ht="58.5" hidden="false" customHeight="true" outlineLevel="0" collapsed="false">
      <c r="A22" s="198" t="s">
        <v>458</v>
      </c>
      <c r="B22" s="199" t="s">
        <v>459</v>
      </c>
      <c r="C22" s="198" t="s">
        <v>460</v>
      </c>
      <c r="D22" s="198" t="s">
        <v>461</v>
      </c>
      <c r="E22" s="198" t="s">
        <v>462</v>
      </c>
      <c r="F22" s="198"/>
      <c r="G22" s="198"/>
      <c r="H22" s="198"/>
      <c r="I22" s="198"/>
      <c r="J22" s="198"/>
      <c r="K22" s="198"/>
      <c r="L22" s="198"/>
      <c r="M22" s="198" t="s">
        <v>463</v>
      </c>
      <c r="N22" s="198" t="s">
        <v>464</v>
      </c>
      <c r="O22" s="198" t="s">
        <v>465</v>
      </c>
      <c r="P22" s="198" t="s">
        <v>466</v>
      </c>
      <c r="Q22" s="198" t="s">
        <v>467</v>
      </c>
      <c r="R22" s="198" t="s">
        <v>468</v>
      </c>
      <c r="S22" s="198" t="s">
        <v>469</v>
      </c>
      <c r="T22" s="198"/>
      <c r="U22" s="200" t="s">
        <v>470</v>
      </c>
      <c r="V22" s="200" t="s">
        <v>471</v>
      </c>
      <c r="W22" s="198" t="s">
        <v>472</v>
      </c>
      <c r="X22" s="198" t="s">
        <v>473</v>
      </c>
      <c r="Y22" s="198" t="s">
        <v>474</v>
      </c>
      <c r="Z22" s="201" t="s">
        <v>475</v>
      </c>
      <c r="AA22" s="198" t="s">
        <v>476</v>
      </c>
      <c r="AB22" s="198" t="s">
        <v>477</v>
      </c>
      <c r="AC22" s="198" t="s">
        <v>478</v>
      </c>
      <c r="AD22" s="198" t="s">
        <v>479</v>
      </c>
      <c r="AE22" s="198" t="s">
        <v>480</v>
      </c>
      <c r="AF22" s="198" t="s">
        <v>481</v>
      </c>
      <c r="AG22" s="198"/>
      <c r="AH22" s="198"/>
      <c r="AI22" s="198"/>
      <c r="AJ22" s="198"/>
      <c r="AK22" s="198"/>
      <c r="AL22" s="198" t="s">
        <v>482</v>
      </c>
      <c r="AM22" s="198"/>
      <c r="AN22" s="198"/>
      <c r="AO22" s="198"/>
      <c r="AP22" s="198" t="s">
        <v>483</v>
      </c>
      <c r="AQ22" s="198"/>
      <c r="AR22" s="198" t="s">
        <v>484</v>
      </c>
      <c r="AS22" s="198" t="s">
        <v>485</v>
      </c>
      <c r="AT22" s="198" t="s">
        <v>486</v>
      </c>
      <c r="AU22" s="198" t="s">
        <v>487</v>
      </c>
      <c r="AV22" s="202" t="s">
        <v>488</v>
      </c>
    </row>
    <row r="23" customFormat="false" ht="64.5" hidden="false" customHeight="true" outlineLevel="0" collapsed="false">
      <c r="A23" s="198"/>
      <c r="B23" s="199"/>
      <c r="C23" s="198"/>
      <c r="D23" s="198"/>
      <c r="E23" s="200" t="s">
        <v>489</v>
      </c>
      <c r="F23" s="203" t="s">
        <v>439</v>
      </c>
      <c r="G23" s="203" t="s">
        <v>441</v>
      </c>
      <c r="H23" s="203" t="s">
        <v>443</v>
      </c>
      <c r="I23" s="204" t="s">
        <v>490</v>
      </c>
      <c r="J23" s="204" t="s">
        <v>491</v>
      </c>
      <c r="K23" s="204" t="s">
        <v>492</v>
      </c>
      <c r="L23" s="203" t="s">
        <v>240</v>
      </c>
      <c r="M23" s="198"/>
      <c r="N23" s="198"/>
      <c r="O23" s="198"/>
      <c r="P23" s="198"/>
      <c r="Q23" s="198"/>
      <c r="R23" s="198"/>
      <c r="S23" s="205" t="s">
        <v>321</v>
      </c>
      <c r="T23" s="205" t="s">
        <v>322</v>
      </c>
      <c r="U23" s="200"/>
      <c r="V23" s="200"/>
      <c r="W23" s="198"/>
      <c r="X23" s="198"/>
      <c r="Y23" s="198"/>
      <c r="Z23" s="198"/>
      <c r="AA23" s="198"/>
      <c r="AB23" s="198"/>
      <c r="AC23" s="198"/>
      <c r="AD23" s="198"/>
      <c r="AE23" s="198"/>
      <c r="AF23" s="198" t="s">
        <v>493</v>
      </c>
      <c r="AG23" s="198"/>
      <c r="AH23" s="198" t="s">
        <v>494</v>
      </c>
      <c r="AI23" s="198"/>
      <c r="AJ23" s="198" t="s">
        <v>495</v>
      </c>
      <c r="AK23" s="198" t="s">
        <v>496</v>
      </c>
      <c r="AL23" s="198" t="s">
        <v>497</v>
      </c>
      <c r="AM23" s="198" t="s">
        <v>498</v>
      </c>
      <c r="AN23" s="198" t="s">
        <v>499</v>
      </c>
      <c r="AO23" s="198" t="s">
        <v>500</v>
      </c>
      <c r="AP23" s="198" t="s">
        <v>501</v>
      </c>
      <c r="AQ23" s="206" t="s">
        <v>322</v>
      </c>
      <c r="AR23" s="198"/>
      <c r="AS23" s="198"/>
      <c r="AT23" s="198"/>
      <c r="AU23" s="198"/>
      <c r="AV23" s="202"/>
    </row>
    <row r="24" customFormat="false" ht="96.75" hidden="false" customHeight="true" outlineLevel="0" collapsed="false">
      <c r="A24" s="198"/>
      <c r="B24" s="199"/>
      <c r="C24" s="198"/>
      <c r="D24" s="198"/>
      <c r="E24" s="200"/>
      <c r="F24" s="203"/>
      <c r="G24" s="203"/>
      <c r="H24" s="203"/>
      <c r="I24" s="204"/>
      <c r="J24" s="204"/>
      <c r="K24" s="204"/>
      <c r="L24" s="203"/>
      <c r="M24" s="198"/>
      <c r="N24" s="198"/>
      <c r="O24" s="198"/>
      <c r="P24" s="198"/>
      <c r="Q24" s="198"/>
      <c r="R24" s="198"/>
      <c r="S24" s="205"/>
      <c r="T24" s="205"/>
      <c r="U24" s="200"/>
      <c r="V24" s="200"/>
      <c r="W24" s="198"/>
      <c r="X24" s="198"/>
      <c r="Y24" s="198"/>
      <c r="Z24" s="198"/>
      <c r="AA24" s="198"/>
      <c r="AB24" s="198"/>
      <c r="AC24" s="198"/>
      <c r="AD24" s="198"/>
      <c r="AE24" s="198"/>
      <c r="AF24" s="198" t="s">
        <v>502</v>
      </c>
      <c r="AG24" s="198" t="s">
        <v>503</v>
      </c>
      <c r="AH24" s="205" t="s">
        <v>321</v>
      </c>
      <c r="AI24" s="205" t="s">
        <v>322</v>
      </c>
      <c r="AJ24" s="198"/>
      <c r="AK24" s="198"/>
      <c r="AL24" s="198"/>
      <c r="AM24" s="198"/>
      <c r="AN24" s="198"/>
      <c r="AO24" s="198"/>
      <c r="AP24" s="198"/>
      <c r="AQ24" s="206"/>
      <c r="AR24" s="198"/>
      <c r="AS24" s="198"/>
      <c r="AT24" s="198"/>
      <c r="AU24" s="198"/>
      <c r="AV24" s="202"/>
    </row>
    <row r="25" s="208" customFormat="true" ht="11.25" hidden="false" customHeight="false" outlineLevel="0" collapsed="false">
      <c r="A25" s="207" t="n">
        <v>1</v>
      </c>
      <c r="B25" s="207" t="n">
        <v>2</v>
      </c>
      <c r="C25" s="207" t="n">
        <v>4</v>
      </c>
      <c r="D25" s="207" t="n">
        <v>5</v>
      </c>
      <c r="E25" s="207" t="n">
        <v>6</v>
      </c>
      <c r="F25" s="207" t="n">
        <f aca="false">E25+1</f>
        <v>7</v>
      </c>
      <c r="G25" s="207" t="n">
        <f aca="false">F25+1</f>
        <v>8</v>
      </c>
      <c r="H25" s="207" t="n">
        <f aca="false">G25+1</f>
        <v>9</v>
      </c>
      <c r="I25" s="207" t="n">
        <f aca="false">H25+1</f>
        <v>10</v>
      </c>
      <c r="J25" s="207" t="n">
        <f aca="false">I25+1</f>
        <v>11</v>
      </c>
      <c r="K25" s="207" t="n">
        <f aca="false">J25+1</f>
        <v>12</v>
      </c>
      <c r="L25" s="207" t="n">
        <f aca="false">K25+1</f>
        <v>13</v>
      </c>
      <c r="M25" s="207" t="n">
        <f aca="false">L25+1</f>
        <v>14</v>
      </c>
      <c r="N25" s="207" t="n">
        <f aca="false">M25+1</f>
        <v>15</v>
      </c>
      <c r="O25" s="207" t="n">
        <f aca="false">N25+1</f>
        <v>16</v>
      </c>
      <c r="P25" s="207" t="n">
        <f aca="false">O25+1</f>
        <v>17</v>
      </c>
      <c r="Q25" s="207" t="n">
        <f aca="false">P25+1</f>
        <v>18</v>
      </c>
      <c r="R25" s="207" t="n">
        <f aca="false">Q25+1</f>
        <v>19</v>
      </c>
      <c r="S25" s="207" t="n">
        <f aca="false">R25+1</f>
        <v>20</v>
      </c>
      <c r="T25" s="207" t="n">
        <f aca="false">S25+1</f>
        <v>21</v>
      </c>
      <c r="U25" s="207" t="n">
        <f aca="false">T25+1</f>
        <v>22</v>
      </c>
      <c r="V25" s="207" t="n">
        <f aca="false">U25+1</f>
        <v>23</v>
      </c>
      <c r="W25" s="207" t="n">
        <f aca="false">V25+1</f>
        <v>24</v>
      </c>
      <c r="X25" s="207" t="n">
        <f aca="false">W25+1</f>
        <v>25</v>
      </c>
      <c r="Y25" s="207" t="n">
        <f aca="false">X25+1</f>
        <v>26</v>
      </c>
      <c r="Z25" s="207" t="n">
        <f aca="false">Y25+1</f>
        <v>27</v>
      </c>
      <c r="AA25" s="207" t="n">
        <f aca="false">Z25+1</f>
        <v>28</v>
      </c>
      <c r="AB25" s="207" t="n">
        <f aca="false">AA25+1</f>
        <v>29</v>
      </c>
      <c r="AC25" s="207" t="n">
        <f aca="false">AB25+1</f>
        <v>30</v>
      </c>
      <c r="AD25" s="207" t="n">
        <f aca="false">AC25+1</f>
        <v>31</v>
      </c>
      <c r="AE25" s="207" t="n">
        <f aca="false">AD25+1</f>
        <v>32</v>
      </c>
      <c r="AF25" s="207" t="n">
        <f aca="false">AE25+1</f>
        <v>33</v>
      </c>
      <c r="AG25" s="207" t="n">
        <f aca="false">AF25+1</f>
        <v>34</v>
      </c>
      <c r="AH25" s="207" t="n">
        <f aca="false">AG25+1</f>
        <v>35</v>
      </c>
      <c r="AI25" s="207" t="n">
        <f aca="false">AH25+1</f>
        <v>36</v>
      </c>
      <c r="AJ25" s="207" t="n">
        <f aca="false">AI25+1</f>
        <v>37</v>
      </c>
      <c r="AK25" s="207" t="n">
        <f aca="false">AJ25+1</f>
        <v>38</v>
      </c>
      <c r="AL25" s="207" t="n">
        <f aca="false">AK25+1</f>
        <v>39</v>
      </c>
      <c r="AM25" s="207" t="n">
        <f aca="false">AL25+1</f>
        <v>40</v>
      </c>
      <c r="AN25" s="207" t="n">
        <f aca="false">AM25+1</f>
        <v>41</v>
      </c>
      <c r="AO25" s="207" t="n">
        <f aca="false">AN25+1</f>
        <v>42</v>
      </c>
      <c r="AP25" s="207" t="n">
        <f aca="false">AO25+1</f>
        <v>43</v>
      </c>
      <c r="AQ25" s="207" t="n">
        <f aca="false">AP25+1</f>
        <v>44</v>
      </c>
      <c r="AR25" s="207" t="n">
        <f aca="false">AQ25+1</f>
        <v>45</v>
      </c>
      <c r="AS25" s="207" t="n">
        <f aca="false">AR25+1</f>
        <v>46</v>
      </c>
      <c r="AT25" s="207" t="n">
        <f aca="false">AS25+1</f>
        <v>47</v>
      </c>
      <c r="AU25" s="207" t="n">
        <f aca="false">AT25+1</f>
        <v>48</v>
      </c>
      <c r="AV25" s="207" t="n">
        <f aca="false">AU25+1</f>
        <v>49</v>
      </c>
    </row>
    <row r="26" s="208" customFormat="true" ht="63" hidden="false" customHeight="true" outlineLevel="0" collapsed="false">
      <c r="A26" s="209" t="n">
        <v>1</v>
      </c>
      <c r="B26" s="209" t="s">
        <v>504</v>
      </c>
      <c r="C26" s="209" t="s">
        <v>505</v>
      </c>
      <c r="D26" s="210" t="n">
        <v>45261</v>
      </c>
      <c r="E26" s="209" t="s">
        <v>23</v>
      </c>
      <c r="F26" s="209" t="s">
        <v>23</v>
      </c>
      <c r="G26" s="209" t="s">
        <v>23</v>
      </c>
      <c r="H26" s="209" t="s">
        <v>23</v>
      </c>
      <c r="I26" s="209" t="s">
        <v>23</v>
      </c>
      <c r="J26" s="209" t="s">
        <v>23</v>
      </c>
      <c r="K26" s="209" t="s">
        <v>23</v>
      </c>
      <c r="L26" s="209" t="n">
        <v>1</v>
      </c>
      <c r="M26" s="209" t="s">
        <v>506</v>
      </c>
      <c r="N26" s="209" t="s">
        <v>507</v>
      </c>
      <c r="O26" s="209" t="s">
        <v>504</v>
      </c>
      <c r="P26" s="211" t="n">
        <f aca="false">3050/120*100</f>
        <v>2541.66666666667</v>
      </c>
      <c r="Q26" s="209" t="s">
        <v>508</v>
      </c>
      <c r="R26" s="211" t="n">
        <f aca="false">3050/120*100</f>
        <v>2541.66666666667</v>
      </c>
      <c r="S26" s="209" t="s">
        <v>509</v>
      </c>
      <c r="T26" s="209" t="s">
        <v>509</v>
      </c>
      <c r="U26" s="209" t="n">
        <v>1</v>
      </c>
      <c r="V26" s="209" t="n">
        <v>1</v>
      </c>
      <c r="W26" s="212" t="s">
        <v>510</v>
      </c>
      <c r="X26" s="213" t="n">
        <v>2509.393</v>
      </c>
      <c r="Y26" s="214" t="s">
        <v>23</v>
      </c>
      <c r="Z26" s="209" t="n">
        <v>0</v>
      </c>
      <c r="AA26" s="209" t="s">
        <v>326</v>
      </c>
      <c r="AB26" s="213" t="n">
        <v>2509.393</v>
      </c>
      <c r="AC26" s="215" t="str">
        <f aca="false">W26</f>
        <v>ЗАО КРОК </v>
      </c>
      <c r="AD26" s="213" t="n">
        <v>3011</v>
      </c>
      <c r="AE26" s="213" t="n">
        <v>3011</v>
      </c>
      <c r="AF26" s="209" t="s">
        <v>326</v>
      </c>
      <c r="AG26" s="209" t="s">
        <v>326</v>
      </c>
      <c r="AH26" s="209" t="s">
        <v>326</v>
      </c>
      <c r="AI26" s="209" t="s">
        <v>326</v>
      </c>
      <c r="AJ26" s="209" t="s">
        <v>326</v>
      </c>
      <c r="AK26" s="216" t="n">
        <v>43670</v>
      </c>
      <c r="AL26" s="209" t="s">
        <v>326</v>
      </c>
      <c r="AM26" s="209" t="s">
        <v>326</v>
      </c>
      <c r="AN26" s="209" t="s">
        <v>326</v>
      </c>
      <c r="AO26" s="209" t="s">
        <v>326</v>
      </c>
      <c r="AP26" s="209" t="s">
        <v>326</v>
      </c>
      <c r="AQ26" s="216" t="n">
        <v>43682</v>
      </c>
      <c r="AR26" s="216" t="n">
        <v>43774</v>
      </c>
      <c r="AS26" s="217" t="s">
        <v>326</v>
      </c>
      <c r="AT26" s="217" t="s">
        <v>326</v>
      </c>
      <c r="AU26" s="218" t="s">
        <v>23</v>
      </c>
      <c r="AV26" s="219" t="s">
        <v>23</v>
      </c>
    </row>
    <row r="27" customFormat="false" ht="20.25" hidden="false" customHeight="true" outlineLevel="0" collapsed="false">
      <c r="A27" s="220" t="n">
        <v>2</v>
      </c>
      <c r="B27" s="220" t="s">
        <v>504</v>
      </c>
      <c r="C27" s="220" t="s">
        <v>505</v>
      </c>
      <c r="D27" s="210" t="n">
        <v>45261</v>
      </c>
      <c r="E27" s="220" t="s">
        <v>23</v>
      </c>
      <c r="F27" s="220" t="s">
        <v>23</v>
      </c>
      <c r="G27" s="220" t="s">
        <v>23</v>
      </c>
      <c r="H27" s="220" t="s">
        <v>23</v>
      </c>
      <c r="I27" s="220" t="s">
        <v>23</v>
      </c>
      <c r="J27" s="220" t="s">
        <v>23</v>
      </c>
      <c r="K27" s="220" t="s">
        <v>23</v>
      </c>
      <c r="L27" s="220" t="n">
        <v>1</v>
      </c>
      <c r="M27" s="220" t="s">
        <v>511</v>
      </c>
      <c r="N27" s="220" t="s">
        <v>512</v>
      </c>
      <c r="O27" s="220" t="s">
        <v>504</v>
      </c>
      <c r="P27" s="221" t="n">
        <f aca="false">1880/120*100</f>
        <v>1566.66666666667</v>
      </c>
      <c r="Q27" s="222" t="s">
        <v>513</v>
      </c>
      <c r="R27" s="223" t="n">
        <f aca="false">P27</f>
        <v>1566.66666666667</v>
      </c>
      <c r="S27" s="222" t="s">
        <v>514</v>
      </c>
      <c r="T27" s="222" t="s">
        <v>514</v>
      </c>
      <c r="U27" s="220" t="n">
        <v>2</v>
      </c>
      <c r="V27" s="220" t="n">
        <v>2</v>
      </c>
      <c r="W27" s="222" t="s">
        <v>515</v>
      </c>
      <c r="X27" s="214" t="n">
        <f aca="false">1490/120*100</f>
        <v>1241.66666666667</v>
      </c>
      <c r="Y27" s="220" t="s">
        <v>23</v>
      </c>
      <c r="Z27" s="220" t="n">
        <v>1</v>
      </c>
      <c r="AA27" s="224" t="n">
        <v>1083</v>
      </c>
      <c r="AB27" s="220" t="n">
        <f aca="false">1300/120*100</f>
        <v>1083.33333333333</v>
      </c>
      <c r="AC27" s="220" t="str">
        <f aca="false">W27</f>
        <v>ВВВ (ООО)</v>
      </c>
      <c r="AD27" s="220" t="n">
        <v>1300</v>
      </c>
      <c r="AE27" s="220" t="n">
        <v>1300</v>
      </c>
      <c r="AF27" s="220" t="s">
        <v>516</v>
      </c>
      <c r="AG27" s="220" t="s">
        <v>517</v>
      </c>
      <c r="AH27" s="225" t="n">
        <v>43913</v>
      </c>
      <c r="AI27" s="225" t="n">
        <v>43920</v>
      </c>
      <c r="AJ27" s="225" t="n">
        <v>43950</v>
      </c>
      <c r="AK27" s="225" t="n">
        <v>43972</v>
      </c>
      <c r="AL27" s="225" t="s">
        <v>326</v>
      </c>
      <c r="AM27" s="225" t="s">
        <v>326</v>
      </c>
      <c r="AN27" s="225" t="s">
        <v>326</v>
      </c>
      <c r="AO27" s="225" t="s">
        <v>326</v>
      </c>
      <c r="AP27" s="225" t="s">
        <v>326</v>
      </c>
      <c r="AQ27" s="225" t="n">
        <v>43994</v>
      </c>
      <c r="AR27" s="225" t="s">
        <v>518</v>
      </c>
      <c r="AS27" s="225" t="n">
        <v>43994</v>
      </c>
      <c r="AT27" s="225" t="s">
        <v>519</v>
      </c>
      <c r="AU27" s="220" t="s">
        <v>23</v>
      </c>
      <c r="AV27" s="220" t="s">
        <v>23</v>
      </c>
    </row>
    <row r="28" customFormat="false" ht="23.25" hidden="false" customHeight="true" outlineLevel="0" collapsed="false">
      <c r="A28" s="220"/>
      <c r="B28" s="220"/>
      <c r="C28" s="220"/>
      <c r="D28" s="210"/>
      <c r="E28" s="220"/>
      <c r="F28" s="220"/>
      <c r="G28" s="220"/>
      <c r="H28" s="220"/>
      <c r="I28" s="220"/>
      <c r="J28" s="220"/>
      <c r="K28" s="220"/>
      <c r="L28" s="220"/>
      <c r="M28" s="220"/>
      <c r="N28" s="220"/>
      <c r="O28" s="220"/>
      <c r="P28" s="221"/>
      <c r="Q28" s="222"/>
      <c r="R28" s="223"/>
      <c r="S28" s="222"/>
      <c r="T28" s="222"/>
      <c r="U28" s="220"/>
      <c r="V28" s="220"/>
      <c r="W28" s="222" t="s">
        <v>520</v>
      </c>
      <c r="X28" s="214" t="n">
        <f aca="false">1399/120*100</f>
        <v>1165.83333333333</v>
      </c>
      <c r="Y28" s="220"/>
      <c r="Z28" s="220"/>
      <c r="AA28" s="224" t="n">
        <v>1165</v>
      </c>
      <c r="AB28" s="220"/>
      <c r="AC28" s="220"/>
      <c r="AD28" s="220"/>
      <c r="AE28" s="220"/>
      <c r="AF28" s="220"/>
      <c r="AG28" s="220"/>
      <c r="AH28" s="225"/>
      <c r="AI28" s="225"/>
      <c r="AJ28" s="225"/>
      <c r="AK28" s="225"/>
      <c r="AL28" s="225"/>
      <c r="AM28" s="225"/>
      <c r="AN28" s="225"/>
      <c r="AO28" s="225"/>
      <c r="AP28" s="225"/>
      <c r="AQ28" s="225"/>
      <c r="AR28" s="225"/>
      <c r="AS28" s="225"/>
      <c r="AT28" s="225"/>
      <c r="AU28" s="220"/>
      <c r="AV28" s="220"/>
    </row>
    <row r="29" customFormat="false" ht="48" hidden="false" customHeight="true" outlineLevel="0" collapsed="false">
      <c r="A29" s="220" t="n">
        <v>3</v>
      </c>
      <c r="B29" s="220" t="s">
        <v>504</v>
      </c>
      <c r="C29" s="220" t="s">
        <v>505</v>
      </c>
      <c r="D29" s="210" t="n">
        <v>45261</v>
      </c>
      <c r="E29" s="220" t="s">
        <v>23</v>
      </c>
      <c r="F29" s="220" t="s">
        <v>23</v>
      </c>
      <c r="G29" s="220" t="s">
        <v>23</v>
      </c>
      <c r="H29" s="220" t="s">
        <v>23</v>
      </c>
      <c r="I29" s="220" t="s">
        <v>23</v>
      </c>
      <c r="J29" s="220" t="s">
        <v>23</v>
      </c>
      <c r="K29" s="220" t="s">
        <v>23</v>
      </c>
      <c r="L29" s="220" t="n">
        <v>1</v>
      </c>
      <c r="M29" s="220" t="s">
        <v>506</v>
      </c>
      <c r="N29" s="220" t="s">
        <v>507</v>
      </c>
      <c r="O29" s="220" t="s">
        <v>504</v>
      </c>
      <c r="P29" s="221" t="n">
        <v>2966.66</v>
      </c>
      <c r="Q29" s="222" t="s">
        <v>23</v>
      </c>
      <c r="R29" s="223" t="n">
        <f aca="false">P29</f>
        <v>2966.66</v>
      </c>
      <c r="S29" s="222" t="s">
        <v>509</v>
      </c>
      <c r="T29" s="222" t="s">
        <v>509</v>
      </c>
      <c r="U29" s="220" t="n">
        <v>2</v>
      </c>
      <c r="V29" s="220" t="n">
        <v>2</v>
      </c>
      <c r="W29" s="222" t="s">
        <v>521</v>
      </c>
      <c r="X29" s="214" t="n">
        <v>2937</v>
      </c>
      <c r="Y29" s="220" t="s">
        <v>23</v>
      </c>
      <c r="Z29" s="220" t="n">
        <v>1</v>
      </c>
      <c r="AA29" s="224" t="n">
        <v>2711.983</v>
      </c>
      <c r="AB29" s="220" t="n">
        <v>2711.983</v>
      </c>
      <c r="AC29" s="220" t="str">
        <f aca="false">W29</f>
        <v>ИП Рябцев Сергей Владимирович</v>
      </c>
      <c r="AD29" s="220" t="n">
        <f aca="false">AB29</f>
        <v>2711.983</v>
      </c>
      <c r="AE29" s="226" t="n">
        <f aca="false">AD29</f>
        <v>2711.983</v>
      </c>
      <c r="AF29" s="220" t="s">
        <v>326</v>
      </c>
      <c r="AG29" s="220" t="s">
        <v>326</v>
      </c>
      <c r="AH29" s="225" t="n">
        <v>43787</v>
      </c>
      <c r="AI29" s="225" t="n">
        <v>43825</v>
      </c>
      <c r="AJ29" s="225" t="n">
        <v>43887</v>
      </c>
      <c r="AK29" s="225" t="n">
        <v>43887</v>
      </c>
      <c r="AL29" s="220" t="s">
        <v>326</v>
      </c>
      <c r="AM29" s="220" t="s">
        <v>326</v>
      </c>
      <c r="AN29" s="220" t="s">
        <v>326</v>
      </c>
      <c r="AO29" s="220" t="s">
        <v>326</v>
      </c>
      <c r="AP29" s="220" t="s">
        <v>326</v>
      </c>
      <c r="AQ29" s="225" t="n">
        <v>43903</v>
      </c>
      <c r="AR29" s="225" t="n">
        <v>43903</v>
      </c>
      <c r="AS29" s="225" t="n">
        <v>43903</v>
      </c>
      <c r="AT29" s="225" t="s">
        <v>326</v>
      </c>
      <c r="AU29" s="227" t="s">
        <v>23</v>
      </c>
      <c r="AV29" s="227" t="s">
        <v>23</v>
      </c>
    </row>
    <row r="30" customFormat="false" ht="31.5" hidden="false" customHeight="false" outlineLevel="0" collapsed="false">
      <c r="A30" s="220"/>
      <c r="B30" s="220"/>
      <c r="C30" s="220"/>
      <c r="D30" s="210"/>
      <c r="E30" s="220"/>
      <c r="F30" s="220"/>
      <c r="G30" s="220"/>
      <c r="H30" s="220"/>
      <c r="I30" s="220"/>
      <c r="J30" s="220"/>
      <c r="K30" s="220"/>
      <c r="L30" s="220"/>
      <c r="M30" s="220"/>
      <c r="N30" s="220"/>
      <c r="O30" s="220"/>
      <c r="P30" s="221"/>
      <c r="Q30" s="222"/>
      <c r="R30" s="223"/>
      <c r="S30" s="222"/>
      <c r="T30" s="222"/>
      <c r="U30" s="220"/>
      <c r="V30" s="220"/>
      <c r="W30" s="212" t="s">
        <v>510</v>
      </c>
      <c r="X30" s="214" t="n">
        <v>2741.65</v>
      </c>
      <c r="Y30" s="220"/>
      <c r="Z30" s="220"/>
      <c r="AA30" s="224" t="n">
        <v>2741.65</v>
      </c>
      <c r="AB30" s="220"/>
      <c r="AC30" s="220"/>
      <c r="AD30" s="220"/>
      <c r="AE30" s="226"/>
      <c r="AF30" s="220"/>
      <c r="AG30" s="220"/>
      <c r="AH30" s="225"/>
      <c r="AI30" s="225"/>
      <c r="AJ30" s="225"/>
      <c r="AK30" s="225"/>
      <c r="AL30" s="220"/>
      <c r="AM30" s="220"/>
      <c r="AN30" s="220"/>
      <c r="AO30" s="220"/>
      <c r="AP30" s="220"/>
      <c r="AQ30" s="225"/>
      <c r="AR30" s="225"/>
      <c r="AS30" s="225"/>
      <c r="AT30" s="225"/>
      <c r="AU30" s="227"/>
      <c r="AV30" s="227"/>
    </row>
    <row r="31" customFormat="false" ht="48" hidden="false" customHeight="true" outlineLevel="0" collapsed="false">
      <c r="A31" s="220" t="n">
        <v>4</v>
      </c>
      <c r="B31" s="220" t="s">
        <v>504</v>
      </c>
      <c r="C31" s="220" t="s">
        <v>505</v>
      </c>
      <c r="D31" s="210" t="n">
        <v>45261</v>
      </c>
      <c r="E31" s="220" t="s">
        <v>23</v>
      </c>
      <c r="F31" s="220" t="s">
        <v>23</v>
      </c>
      <c r="G31" s="220" t="s">
        <v>23</v>
      </c>
      <c r="H31" s="220" t="s">
        <v>23</v>
      </c>
      <c r="I31" s="220" t="s">
        <v>23</v>
      </c>
      <c r="J31" s="220" t="s">
        <v>23</v>
      </c>
      <c r="K31" s="220" t="s">
        <v>23</v>
      </c>
      <c r="L31" s="220" t="n">
        <v>1</v>
      </c>
      <c r="M31" s="220" t="s">
        <v>522</v>
      </c>
      <c r="N31" s="222" t="s">
        <v>523</v>
      </c>
      <c r="O31" s="220" t="s">
        <v>504</v>
      </c>
      <c r="P31" s="221" t="n">
        <v>495</v>
      </c>
      <c r="Q31" s="222" t="s">
        <v>513</v>
      </c>
      <c r="R31" s="223" t="n">
        <f aca="false">P31</f>
        <v>495</v>
      </c>
      <c r="S31" s="222" t="s">
        <v>524</v>
      </c>
      <c r="T31" s="222" t="s">
        <v>524</v>
      </c>
      <c r="U31" s="220" t="n">
        <v>2</v>
      </c>
      <c r="V31" s="220" t="n">
        <v>2</v>
      </c>
      <c r="W31" s="222" t="s">
        <v>525</v>
      </c>
      <c r="X31" s="228" t="n">
        <v>495</v>
      </c>
      <c r="Y31" s="220" t="s">
        <v>23</v>
      </c>
      <c r="Z31" s="220" t="n">
        <v>0</v>
      </c>
      <c r="AA31" s="224" t="s">
        <v>326</v>
      </c>
      <c r="AB31" s="220" t="n">
        <v>495</v>
      </c>
      <c r="AC31" s="220" t="str">
        <f aca="false">W31</f>
        <v>Камчатская Кадастровая Компания (ООО)</v>
      </c>
      <c r="AD31" s="220" t="n">
        <f aca="false">AB31</f>
        <v>495</v>
      </c>
      <c r="AE31" s="226" t="n">
        <f aca="false">AD31</f>
        <v>495</v>
      </c>
      <c r="AF31" s="220" t="s">
        <v>326</v>
      </c>
      <c r="AG31" s="220" t="s">
        <v>326</v>
      </c>
      <c r="AH31" s="229" t="n">
        <v>43704</v>
      </c>
      <c r="AI31" s="229" t="n">
        <v>43699</v>
      </c>
      <c r="AJ31" s="229" t="n">
        <v>43700</v>
      </c>
      <c r="AK31" s="229" t="n">
        <v>43700</v>
      </c>
      <c r="AL31" s="220" t="s">
        <v>326</v>
      </c>
      <c r="AM31" s="220" t="s">
        <v>326</v>
      </c>
      <c r="AN31" s="220" t="s">
        <v>326</v>
      </c>
      <c r="AO31" s="220" t="s">
        <v>326</v>
      </c>
      <c r="AP31" s="229" t="n">
        <v>43720</v>
      </c>
      <c r="AQ31" s="229" t="n">
        <v>43703</v>
      </c>
      <c r="AR31" s="230" t="s">
        <v>526</v>
      </c>
      <c r="AS31" s="230" t="s">
        <v>527</v>
      </c>
      <c r="AT31" s="230" t="s">
        <v>528</v>
      </c>
      <c r="AU31" s="227" t="s">
        <v>23</v>
      </c>
      <c r="AV31" s="227" t="s">
        <v>529</v>
      </c>
    </row>
    <row r="32" customFormat="false" ht="48" hidden="false" customHeight="false" outlineLevel="0" collapsed="false">
      <c r="A32" s="220"/>
      <c r="B32" s="220"/>
      <c r="C32" s="220"/>
      <c r="D32" s="210"/>
      <c r="E32" s="220"/>
      <c r="F32" s="220"/>
      <c r="G32" s="220"/>
      <c r="H32" s="220"/>
      <c r="I32" s="220"/>
      <c r="J32" s="220"/>
      <c r="K32" s="220"/>
      <c r="L32" s="220"/>
      <c r="M32" s="220"/>
      <c r="N32" s="222"/>
      <c r="O32" s="220"/>
      <c r="P32" s="221"/>
      <c r="Q32" s="222"/>
      <c r="R32" s="223"/>
      <c r="S32" s="222"/>
      <c r="T32" s="222"/>
      <c r="U32" s="220"/>
      <c r="V32" s="220"/>
      <c r="W32" s="222" t="s">
        <v>530</v>
      </c>
      <c r="X32" s="228" t="n">
        <v>560</v>
      </c>
      <c r="Y32" s="220"/>
      <c r="Z32" s="220"/>
      <c r="AA32" s="224" t="s">
        <v>326</v>
      </c>
      <c r="AB32" s="220"/>
      <c r="AC32" s="220"/>
      <c r="AD32" s="220"/>
      <c r="AE32" s="226"/>
      <c r="AF32" s="220"/>
      <c r="AG32" s="220"/>
      <c r="AH32" s="229"/>
      <c r="AI32" s="229"/>
      <c r="AJ32" s="229"/>
      <c r="AK32" s="229"/>
      <c r="AL32" s="220"/>
      <c r="AM32" s="220"/>
      <c r="AN32" s="220"/>
      <c r="AO32" s="220"/>
      <c r="AP32" s="229"/>
      <c r="AQ32" s="229"/>
      <c r="AR32" s="230"/>
      <c r="AS32" s="230"/>
      <c r="AT32" s="230"/>
      <c r="AU32" s="227"/>
      <c r="AV32" s="227"/>
    </row>
    <row r="33" customFormat="false" ht="31.5" hidden="false" customHeight="true" outlineLevel="0" collapsed="false">
      <c r="A33" s="220" t="n">
        <v>5</v>
      </c>
      <c r="B33" s="220" t="s">
        <v>504</v>
      </c>
      <c r="C33" s="220" t="s">
        <v>505</v>
      </c>
      <c r="D33" s="210" t="n">
        <v>45261</v>
      </c>
      <c r="E33" s="220" t="s">
        <v>23</v>
      </c>
      <c r="F33" s="220" t="s">
        <v>23</v>
      </c>
      <c r="G33" s="220" t="s">
        <v>23</v>
      </c>
      <c r="H33" s="220" t="s">
        <v>23</v>
      </c>
      <c r="I33" s="220" t="s">
        <v>23</v>
      </c>
      <c r="J33" s="220" t="s">
        <v>23</v>
      </c>
      <c r="K33" s="220" t="s">
        <v>23</v>
      </c>
      <c r="L33" s="220" t="n">
        <v>1</v>
      </c>
      <c r="M33" s="220" t="s">
        <v>506</v>
      </c>
      <c r="N33" s="220" t="s">
        <v>507</v>
      </c>
      <c r="O33" s="220" t="s">
        <v>504</v>
      </c>
      <c r="P33" s="221" t="n">
        <v>432</v>
      </c>
      <c r="Q33" s="222" t="s">
        <v>513</v>
      </c>
      <c r="R33" s="223" t="n">
        <f aca="false">P33</f>
        <v>432</v>
      </c>
      <c r="S33" s="222" t="s">
        <v>524</v>
      </c>
      <c r="T33" s="222" t="s">
        <v>524</v>
      </c>
      <c r="U33" s="220" t="n">
        <v>2</v>
      </c>
      <c r="V33" s="220" t="n">
        <v>2</v>
      </c>
      <c r="W33" s="212" t="s">
        <v>510</v>
      </c>
      <c r="X33" s="228" t="n">
        <v>432</v>
      </c>
      <c r="Y33" s="220" t="s">
        <v>23</v>
      </c>
      <c r="Z33" s="220" t="n">
        <v>0</v>
      </c>
      <c r="AA33" s="224" t="s">
        <v>326</v>
      </c>
      <c r="AB33" s="220" t="n">
        <v>432</v>
      </c>
      <c r="AC33" s="220" t="str">
        <f aca="false">W33</f>
        <v>ЗАО КРОК </v>
      </c>
      <c r="AD33" s="220" t="n">
        <v>518.4</v>
      </c>
      <c r="AE33" s="220" t="n">
        <v>518.4</v>
      </c>
      <c r="AF33" s="220" t="s">
        <v>326</v>
      </c>
      <c r="AG33" s="220" t="s">
        <v>326</v>
      </c>
      <c r="AH33" s="225" t="n">
        <v>43803</v>
      </c>
      <c r="AI33" s="225" t="n">
        <v>43803</v>
      </c>
      <c r="AJ33" s="225" t="n">
        <v>43804</v>
      </c>
      <c r="AK33" s="225" t="n">
        <v>43804</v>
      </c>
      <c r="AL33" s="220" t="s">
        <v>326</v>
      </c>
      <c r="AM33" s="220" t="s">
        <v>326</v>
      </c>
      <c r="AN33" s="220" t="s">
        <v>326</v>
      </c>
      <c r="AO33" s="220" t="s">
        <v>326</v>
      </c>
      <c r="AP33" s="225" t="n">
        <v>43809</v>
      </c>
      <c r="AQ33" s="225" t="n">
        <v>43809</v>
      </c>
      <c r="AR33" s="231" t="n">
        <v>43809</v>
      </c>
      <c r="AS33" s="231" t="n">
        <v>43809</v>
      </c>
      <c r="AT33" s="231" t="n">
        <v>43825</v>
      </c>
      <c r="AU33" s="227" t="s">
        <v>23</v>
      </c>
      <c r="AV33" s="227" t="s">
        <v>23</v>
      </c>
    </row>
    <row r="34" customFormat="false" ht="15.75" hidden="false" customHeight="false" outlineLevel="0" collapsed="false">
      <c r="A34" s="220"/>
      <c r="B34" s="220"/>
      <c r="C34" s="220"/>
      <c r="D34" s="210"/>
      <c r="E34" s="220"/>
      <c r="F34" s="220"/>
      <c r="G34" s="220"/>
      <c r="H34" s="220"/>
      <c r="I34" s="220"/>
      <c r="J34" s="220"/>
      <c r="K34" s="220"/>
      <c r="L34" s="220"/>
      <c r="M34" s="220"/>
      <c r="N34" s="220"/>
      <c r="O34" s="220"/>
      <c r="P34" s="221"/>
      <c r="Q34" s="222"/>
      <c r="R34" s="223"/>
      <c r="S34" s="222"/>
      <c r="T34" s="222"/>
      <c r="U34" s="220"/>
      <c r="V34" s="220"/>
      <c r="W34" s="222" t="s">
        <v>531</v>
      </c>
      <c r="X34" s="228" t="n">
        <v>773.968</v>
      </c>
      <c r="Y34" s="220"/>
      <c r="Z34" s="220"/>
      <c r="AA34" s="224" t="s">
        <v>326</v>
      </c>
      <c r="AB34" s="220"/>
      <c r="AC34" s="220"/>
      <c r="AD34" s="220"/>
      <c r="AE34" s="220"/>
      <c r="AF34" s="220"/>
      <c r="AG34" s="220"/>
      <c r="AH34" s="220"/>
      <c r="AI34" s="220"/>
      <c r="AJ34" s="220"/>
      <c r="AK34" s="220"/>
      <c r="AL34" s="220"/>
      <c r="AM34" s="220"/>
      <c r="AN34" s="220"/>
      <c r="AO34" s="220"/>
      <c r="AP34" s="220"/>
      <c r="AQ34" s="220"/>
      <c r="AR34" s="231"/>
      <c r="AS34" s="231"/>
      <c r="AT34" s="231"/>
      <c r="AU34" s="231"/>
      <c r="AV34" s="231"/>
    </row>
    <row r="35" customFormat="false" ht="31.5" hidden="false" customHeight="true" outlineLevel="0" collapsed="false">
      <c r="A35" s="220" t="n">
        <v>6</v>
      </c>
      <c r="B35" s="220" t="s">
        <v>504</v>
      </c>
      <c r="C35" s="220" t="s">
        <v>505</v>
      </c>
      <c r="D35" s="210" t="n">
        <v>45261</v>
      </c>
      <c r="E35" s="220" t="s">
        <v>23</v>
      </c>
      <c r="F35" s="220" t="s">
        <v>23</v>
      </c>
      <c r="G35" s="220" t="s">
        <v>23</v>
      </c>
      <c r="H35" s="220" t="s">
        <v>23</v>
      </c>
      <c r="I35" s="220" t="s">
        <v>23</v>
      </c>
      <c r="J35" s="220" t="s">
        <v>23</v>
      </c>
      <c r="K35" s="220" t="s">
        <v>23</v>
      </c>
      <c r="L35" s="220" t="n">
        <v>1</v>
      </c>
      <c r="M35" s="220" t="s">
        <v>506</v>
      </c>
      <c r="N35" s="220" t="s">
        <v>507</v>
      </c>
      <c r="O35" s="220" t="s">
        <v>504</v>
      </c>
      <c r="P35" s="221" t="n">
        <v>496.56125</v>
      </c>
      <c r="Q35" s="222" t="s">
        <v>513</v>
      </c>
      <c r="R35" s="223" t="n">
        <f aca="false">P35</f>
        <v>496.56125</v>
      </c>
      <c r="S35" s="222" t="s">
        <v>524</v>
      </c>
      <c r="T35" s="222" t="s">
        <v>524</v>
      </c>
      <c r="U35" s="220" t="n">
        <v>2</v>
      </c>
      <c r="V35" s="220" t="n">
        <v>2</v>
      </c>
      <c r="W35" s="212" t="s">
        <v>510</v>
      </c>
      <c r="X35" s="228" t="n">
        <v>496.59125</v>
      </c>
      <c r="Y35" s="220" t="s">
        <v>23</v>
      </c>
      <c r="Z35" s="220" t="n">
        <v>0</v>
      </c>
      <c r="AA35" s="224" t="s">
        <v>326</v>
      </c>
      <c r="AB35" s="232" t="n">
        <f aca="false">X35</f>
        <v>496.59125</v>
      </c>
      <c r="AC35" s="220" t="str">
        <f aca="false">W35</f>
        <v>ЗАО КРОК </v>
      </c>
      <c r="AD35" s="220" t="n">
        <v>595.8735</v>
      </c>
      <c r="AE35" s="220" t="n">
        <f aca="false">AD35</f>
        <v>595.8735</v>
      </c>
      <c r="AF35" s="220" t="s">
        <v>326</v>
      </c>
      <c r="AG35" s="220" t="s">
        <v>326</v>
      </c>
      <c r="AH35" s="225" t="n">
        <v>43789</v>
      </c>
      <c r="AI35" s="225" t="n">
        <v>43789</v>
      </c>
      <c r="AJ35" s="225" t="n">
        <v>43790</v>
      </c>
      <c r="AK35" s="225" t="n">
        <v>43790</v>
      </c>
      <c r="AL35" s="220" t="s">
        <v>326</v>
      </c>
      <c r="AM35" s="220" t="s">
        <v>326</v>
      </c>
      <c r="AN35" s="220" t="s">
        <v>326</v>
      </c>
      <c r="AO35" s="220" t="s">
        <v>326</v>
      </c>
      <c r="AP35" s="225" t="n">
        <v>43798</v>
      </c>
      <c r="AQ35" s="225" t="n">
        <v>43798</v>
      </c>
      <c r="AR35" s="231" t="n">
        <v>43798</v>
      </c>
      <c r="AS35" s="231" t="n">
        <v>43798</v>
      </c>
      <c r="AT35" s="231" t="n">
        <v>44523</v>
      </c>
      <c r="AU35" s="227" t="s">
        <v>23</v>
      </c>
      <c r="AV35" s="227" t="s">
        <v>23</v>
      </c>
    </row>
    <row r="36" customFormat="false" ht="15.75" hidden="false" customHeight="false" outlineLevel="0" collapsed="false">
      <c r="A36" s="220"/>
      <c r="B36" s="220"/>
      <c r="C36" s="220"/>
      <c r="D36" s="210"/>
      <c r="E36" s="220"/>
      <c r="F36" s="220"/>
      <c r="G36" s="220"/>
      <c r="H36" s="220"/>
      <c r="I36" s="220"/>
      <c r="J36" s="220"/>
      <c r="K36" s="220"/>
      <c r="L36" s="220"/>
      <c r="M36" s="220"/>
      <c r="N36" s="220"/>
      <c r="O36" s="220"/>
      <c r="P36" s="221"/>
      <c r="Q36" s="222"/>
      <c r="R36" s="223"/>
      <c r="S36" s="222"/>
      <c r="T36" s="222"/>
      <c r="U36" s="220"/>
      <c r="V36" s="220"/>
      <c r="W36" s="222" t="s">
        <v>531</v>
      </c>
      <c r="X36" s="228" t="n">
        <v>603.437</v>
      </c>
      <c r="Y36" s="220"/>
      <c r="Z36" s="220"/>
      <c r="AA36" s="224" t="s">
        <v>326</v>
      </c>
      <c r="AB36" s="232"/>
      <c r="AC36" s="232"/>
      <c r="AD36" s="232"/>
      <c r="AE36" s="232"/>
      <c r="AF36" s="232"/>
      <c r="AG36" s="232"/>
      <c r="AH36" s="232"/>
      <c r="AI36" s="232"/>
      <c r="AJ36" s="232"/>
      <c r="AK36" s="232"/>
      <c r="AL36" s="232"/>
      <c r="AM36" s="232"/>
      <c r="AN36" s="232"/>
      <c r="AO36" s="232"/>
      <c r="AP36" s="232"/>
      <c r="AQ36" s="232"/>
      <c r="AR36" s="231"/>
      <c r="AS36" s="231"/>
      <c r="AT36" s="231"/>
      <c r="AU36" s="231"/>
      <c r="AV36" s="231"/>
    </row>
    <row r="37" customFormat="false" ht="31.5" hidden="false" customHeight="true" outlineLevel="0" collapsed="false">
      <c r="A37" s="220" t="n">
        <v>7</v>
      </c>
      <c r="B37" s="220" t="s">
        <v>504</v>
      </c>
      <c r="C37" s="220" t="s">
        <v>505</v>
      </c>
      <c r="D37" s="210" t="n">
        <v>45261</v>
      </c>
      <c r="E37" s="220" t="s">
        <v>23</v>
      </c>
      <c r="F37" s="220" t="s">
        <v>23</v>
      </c>
      <c r="G37" s="220" t="s">
        <v>23</v>
      </c>
      <c r="H37" s="220" t="s">
        <v>23</v>
      </c>
      <c r="I37" s="220" t="s">
        <v>23</v>
      </c>
      <c r="J37" s="220" t="s">
        <v>23</v>
      </c>
      <c r="K37" s="220" t="s">
        <v>23</v>
      </c>
      <c r="L37" s="220" t="n">
        <v>1</v>
      </c>
      <c r="M37" s="220" t="s">
        <v>506</v>
      </c>
      <c r="N37" s="220" t="s">
        <v>507</v>
      </c>
      <c r="O37" s="220" t="s">
        <v>504</v>
      </c>
      <c r="P37" s="221" t="n">
        <v>11833.33333</v>
      </c>
      <c r="Q37" s="233" t="s">
        <v>508</v>
      </c>
      <c r="R37" s="223" t="n">
        <f aca="false">P37</f>
        <v>11833.33333</v>
      </c>
      <c r="S37" s="233" t="s">
        <v>509</v>
      </c>
      <c r="T37" s="233" t="s">
        <v>509</v>
      </c>
      <c r="U37" s="220" t="n">
        <v>2</v>
      </c>
      <c r="V37" s="233" t="n">
        <v>2</v>
      </c>
      <c r="W37" s="233" t="s">
        <v>532</v>
      </c>
      <c r="X37" s="228" t="n">
        <v>11596.665</v>
      </c>
      <c r="Y37" s="220" t="s">
        <v>23</v>
      </c>
      <c r="Z37" s="220" t="n">
        <v>0</v>
      </c>
      <c r="AA37" s="224" t="s">
        <v>326</v>
      </c>
      <c r="AB37" s="232" t="n">
        <v>11596.665</v>
      </c>
      <c r="AC37" s="220" t="str">
        <f aca="false">W37</f>
        <v>ГРУППА ЭЛРУС (ООО)</v>
      </c>
      <c r="AD37" s="220" t="n">
        <v>13915.998</v>
      </c>
      <c r="AE37" s="220" t="n">
        <f aca="false">AD37</f>
        <v>13915.998</v>
      </c>
      <c r="AF37" s="234" t="s">
        <v>533</v>
      </c>
      <c r="AG37" s="233" t="s">
        <v>517</v>
      </c>
      <c r="AH37" s="235" t="n">
        <v>44749</v>
      </c>
      <c r="AI37" s="235" t="n">
        <v>44804</v>
      </c>
      <c r="AJ37" s="235" t="n">
        <v>44819</v>
      </c>
      <c r="AK37" s="235" t="n">
        <v>44833</v>
      </c>
      <c r="AL37" s="220" t="s">
        <v>326</v>
      </c>
      <c r="AM37" s="220" t="s">
        <v>326</v>
      </c>
      <c r="AN37" s="220" t="s">
        <v>326</v>
      </c>
      <c r="AO37" s="220" t="s">
        <v>326</v>
      </c>
      <c r="AP37" s="235" t="n">
        <v>44853</v>
      </c>
      <c r="AQ37" s="227" t="s">
        <v>23</v>
      </c>
      <c r="AR37" s="234" t="s">
        <v>534</v>
      </c>
      <c r="AS37" s="227" t="s">
        <v>23</v>
      </c>
      <c r="AT37" s="227" t="s">
        <v>23</v>
      </c>
      <c r="AU37" s="227" t="s">
        <v>23</v>
      </c>
      <c r="AV37" s="227" t="s">
        <v>23</v>
      </c>
    </row>
    <row r="38" customFormat="false" ht="47.25" hidden="false" customHeight="false" outlineLevel="0" collapsed="false">
      <c r="A38" s="220"/>
      <c r="B38" s="220"/>
      <c r="C38" s="220"/>
      <c r="D38" s="210"/>
      <c r="E38" s="220"/>
      <c r="F38" s="220"/>
      <c r="G38" s="220"/>
      <c r="H38" s="220"/>
      <c r="I38" s="220"/>
      <c r="J38" s="220"/>
      <c r="K38" s="220"/>
      <c r="L38" s="220"/>
      <c r="M38" s="220"/>
      <c r="N38" s="220"/>
      <c r="O38" s="220"/>
      <c r="P38" s="221"/>
      <c r="Q38" s="233"/>
      <c r="R38" s="223"/>
      <c r="S38" s="233"/>
      <c r="T38" s="233"/>
      <c r="U38" s="220"/>
      <c r="V38" s="233"/>
      <c r="W38" s="233" t="s">
        <v>535</v>
      </c>
      <c r="X38" s="228" t="n">
        <v>11833.33333</v>
      </c>
      <c r="Y38" s="220"/>
      <c r="Z38" s="220"/>
      <c r="AA38" s="224" t="s">
        <v>326</v>
      </c>
      <c r="AB38" s="232"/>
      <c r="AC38" s="232"/>
      <c r="AD38" s="232"/>
      <c r="AE38" s="232"/>
      <c r="AF38" s="234"/>
      <c r="AG38" s="233"/>
      <c r="AH38" s="235"/>
      <c r="AI38" s="235"/>
      <c r="AJ38" s="235"/>
      <c r="AK38" s="235"/>
      <c r="AL38" s="220"/>
      <c r="AM38" s="220"/>
      <c r="AN38" s="220"/>
      <c r="AO38" s="220"/>
      <c r="AP38" s="235"/>
      <c r="AQ38" s="227"/>
      <c r="AR38" s="234"/>
      <c r="AS38" s="227"/>
      <c r="AT38" s="227"/>
      <c r="AU38" s="227"/>
      <c r="AV38" s="227"/>
    </row>
    <row r="39" customFormat="false" ht="47.25" hidden="false" customHeight="true" outlineLevel="0" collapsed="false">
      <c r="A39" s="220" t="n">
        <v>8</v>
      </c>
      <c r="B39" s="220" t="s">
        <v>504</v>
      </c>
      <c r="C39" s="220" t="s">
        <v>505</v>
      </c>
      <c r="D39" s="210" t="n">
        <v>45261</v>
      </c>
      <c r="E39" s="220" t="s">
        <v>23</v>
      </c>
      <c r="F39" s="220" t="s">
        <v>23</v>
      </c>
      <c r="G39" s="220" t="s">
        <v>23</v>
      </c>
      <c r="H39" s="220" t="s">
        <v>23</v>
      </c>
      <c r="I39" s="220" t="s">
        <v>23</v>
      </c>
      <c r="J39" s="220" t="s">
        <v>23</v>
      </c>
      <c r="K39" s="220" t="s">
        <v>23</v>
      </c>
      <c r="L39" s="220" t="n">
        <v>1</v>
      </c>
      <c r="M39" s="220" t="s">
        <v>536</v>
      </c>
      <c r="N39" s="233" t="s">
        <v>537</v>
      </c>
      <c r="O39" s="220" t="s">
        <v>504</v>
      </c>
      <c r="P39" s="221" t="n">
        <v>1495</v>
      </c>
      <c r="Q39" s="233" t="s">
        <v>513</v>
      </c>
      <c r="R39" s="223" t="n">
        <f aca="false">P39</f>
        <v>1495</v>
      </c>
      <c r="S39" s="233" t="s">
        <v>524</v>
      </c>
      <c r="T39" s="233" t="s">
        <v>524</v>
      </c>
      <c r="U39" s="220" t="n">
        <v>3</v>
      </c>
      <c r="V39" s="233" t="n">
        <v>3</v>
      </c>
      <c r="W39" s="233" t="s">
        <v>538</v>
      </c>
      <c r="X39" s="236" t="n">
        <v>1495</v>
      </c>
      <c r="Y39" s="220" t="s">
        <v>23</v>
      </c>
      <c r="Z39" s="220" t="n">
        <v>0</v>
      </c>
      <c r="AA39" s="224" t="s">
        <v>326</v>
      </c>
      <c r="AB39" s="232" t="n">
        <v>1495</v>
      </c>
      <c r="AC39" s="220" t="str">
        <f aca="false">W39</f>
        <v>ПКС (ООО)</v>
      </c>
      <c r="AD39" s="220" t="n">
        <v>1495</v>
      </c>
      <c r="AE39" s="220" t="n">
        <f aca="false">AD39</f>
        <v>1495</v>
      </c>
      <c r="AF39" s="220" t="s">
        <v>326</v>
      </c>
      <c r="AG39" s="220" t="s">
        <v>326</v>
      </c>
      <c r="AH39" s="235" t="n">
        <v>44669</v>
      </c>
      <c r="AI39" s="235" t="n">
        <v>44669</v>
      </c>
      <c r="AJ39" s="235" t="n">
        <v>44669</v>
      </c>
      <c r="AK39" s="235" t="n">
        <v>44670</v>
      </c>
      <c r="AL39" s="220" t="s">
        <v>326</v>
      </c>
      <c r="AM39" s="220" t="s">
        <v>326</v>
      </c>
      <c r="AN39" s="220" t="s">
        <v>326</v>
      </c>
      <c r="AO39" s="220" t="s">
        <v>326</v>
      </c>
      <c r="AP39" s="235" t="n">
        <v>44670</v>
      </c>
      <c r="AQ39" s="235" t="n">
        <v>44680</v>
      </c>
      <c r="AR39" s="234" t="s">
        <v>539</v>
      </c>
      <c r="AS39" s="234" t="s">
        <v>539</v>
      </c>
      <c r="AT39" s="234" t="s">
        <v>540</v>
      </c>
      <c r="AU39" s="227" t="s">
        <v>23</v>
      </c>
      <c r="AV39" s="227" t="s">
        <v>541</v>
      </c>
    </row>
    <row r="40" customFormat="false" ht="78.75" hidden="false" customHeight="false" outlineLevel="0" collapsed="false">
      <c r="A40" s="220"/>
      <c r="B40" s="220"/>
      <c r="C40" s="220"/>
      <c r="D40" s="210"/>
      <c r="E40" s="220"/>
      <c r="F40" s="220"/>
      <c r="G40" s="220"/>
      <c r="H40" s="220"/>
      <c r="I40" s="220"/>
      <c r="J40" s="220"/>
      <c r="K40" s="220"/>
      <c r="L40" s="220"/>
      <c r="M40" s="220"/>
      <c r="N40" s="233"/>
      <c r="O40" s="220"/>
      <c r="P40" s="221"/>
      <c r="Q40" s="233"/>
      <c r="R40" s="223"/>
      <c r="S40" s="233"/>
      <c r="T40" s="233"/>
      <c r="U40" s="220"/>
      <c r="V40" s="233"/>
      <c r="W40" s="233" t="s">
        <v>542</v>
      </c>
      <c r="X40" s="236" t="n">
        <v>1915</v>
      </c>
      <c r="Y40" s="220"/>
      <c r="Z40" s="220"/>
      <c r="AA40" s="224"/>
      <c r="AB40" s="232"/>
      <c r="AC40" s="220"/>
      <c r="AD40" s="220"/>
      <c r="AE40" s="220"/>
      <c r="AF40" s="220"/>
      <c r="AG40" s="220"/>
      <c r="AH40" s="235"/>
      <c r="AI40" s="235"/>
      <c r="AJ40" s="235"/>
      <c r="AK40" s="235"/>
      <c r="AL40" s="220"/>
      <c r="AM40" s="220"/>
      <c r="AN40" s="220"/>
      <c r="AO40" s="220"/>
      <c r="AP40" s="235"/>
      <c r="AQ40" s="235"/>
      <c r="AR40" s="234"/>
      <c r="AS40" s="234"/>
      <c r="AT40" s="234"/>
      <c r="AU40" s="227"/>
      <c r="AV40" s="227"/>
    </row>
    <row r="41" customFormat="false" ht="63" hidden="false" customHeight="false" outlineLevel="0" collapsed="false">
      <c r="A41" s="220"/>
      <c r="B41" s="220"/>
      <c r="C41" s="220"/>
      <c r="D41" s="210"/>
      <c r="E41" s="220"/>
      <c r="F41" s="220"/>
      <c r="G41" s="220"/>
      <c r="H41" s="220"/>
      <c r="I41" s="220"/>
      <c r="J41" s="220"/>
      <c r="K41" s="220"/>
      <c r="L41" s="220"/>
      <c r="M41" s="220"/>
      <c r="N41" s="233"/>
      <c r="O41" s="220"/>
      <c r="P41" s="221"/>
      <c r="Q41" s="233"/>
      <c r="R41" s="223"/>
      <c r="S41" s="233"/>
      <c r="T41" s="233"/>
      <c r="U41" s="220"/>
      <c r="V41" s="233"/>
      <c r="W41" s="233" t="s">
        <v>543</v>
      </c>
      <c r="X41" s="236" t="n">
        <v>1945</v>
      </c>
      <c r="Y41" s="220"/>
      <c r="Z41" s="220"/>
      <c r="AA41" s="224" t="s">
        <v>326</v>
      </c>
      <c r="AB41" s="232"/>
      <c r="AC41" s="232"/>
      <c r="AD41" s="232"/>
      <c r="AE41" s="232"/>
      <c r="AF41" s="232"/>
      <c r="AG41" s="232"/>
      <c r="AH41" s="235"/>
      <c r="AI41" s="235"/>
      <c r="AJ41" s="235"/>
      <c r="AK41" s="235"/>
      <c r="AL41" s="220"/>
      <c r="AM41" s="220"/>
      <c r="AN41" s="220"/>
      <c r="AO41" s="220"/>
      <c r="AP41" s="235"/>
      <c r="AQ41" s="235"/>
      <c r="AR41" s="234"/>
      <c r="AS41" s="234"/>
      <c r="AT41" s="234"/>
      <c r="AU41" s="227"/>
      <c r="AV41" s="227"/>
    </row>
    <row r="42" customFormat="false" ht="96" hidden="false" customHeight="false" outlineLevel="0" collapsed="false">
      <c r="A42" s="209" t="n">
        <v>9</v>
      </c>
      <c r="B42" s="209" t="s">
        <v>504</v>
      </c>
      <c r="C42" s="209" t="s">
        <v>505</v>
      </c>
      <c r="D42" s="210" t="n">
        <v>45261</v>
      </c>
      <c r="E42" s="209" t="s">
        <v>23</v>
      </c>
      <c r="F42" s="209" t="s">
        <v>23</v>
      </c>
      <c r="G42" s="209" t="s">
        <v>23</v>
      </c>
      <c r="H42" s="209" t="s">
        <v>23</v>
      </c>
      <c r="I42" s="209" t="s">
        <v>23</v>
      </c>
      <c r="J42" s="209" t="s">
        <v>23</v>
      </c>
      <c r="K42" s="209" t="s">
        <v>23</v>
      </c>
      <c r="L42" s="209" t="n">
        <v>1</v>
      </c>
      <c r="M42" s="209" t="s">
        <v>506</v>
      </c>
      <c r="N42" s="237" t="s">
        <v>544</v>
      </c>
      <c r="O42" s="209" t="s">
        <v>504</v>
      </c>
      <c r="P42" s="211" t="n">
        <v>3900</v>
      </c>
      <c r="Q42" s="209" t="s">
        <v>508</v>
      </c>
      <c r="R42" s="211" t="n">
        <f aca="false">P42</f>
        <v>3900</v>
      </c>
      <c r="S42" s="237" t="s">
        <v>509</v>
      </c>
      <c r="T42" s="237" t="s">
        <v>509</v>
      </c>
      <c r="U42" s="209" t="n">
        <v>1</v>
      </c>
      <c r="V42" s="209" t="n">
        <v>1</v>
      </c>
      <c r="W42" s="237" t="s">
        <v>545</v>
      </c>
      <c r="X42" s="237" t="n">
        <v>3900</v>
      </c>
      <c r="Y42" s="214" t="s">
        <v>23</v>
      </c>
      <c r="Z42" s="209" t="n">
        <v>0</v>
      </c>
      <c r="AA42" s="209" t="s">
        <v>326</v>
      </c>
      <c r="AB42" s="213" t="n">
        <v>3900</v>
      </c>
      <c r="AC42" s="215" t="str">
        <f aca="false">W42</f>
        <v>МЕТРИКС (ООО)</v>
      </c>
      <c r="AD42" s="213" t="n">
        <v>4680</v>
      </c>
      <c r="AE42" s="213" t="n">
        <f aca="false">AD42</f>
        <v>4680</v>
      </c>
      <c r="AF42" s="238" t="s">
        <v>546</v>
      </c>
      <c r="AG42" s="237" t="s">
        <v>517</v>
      </c>
      <c r="AH42" s="239" t="n">
        <v>44890</v>
      </c>
      <c r="AI42" s="239" t="n">
        <v>44973</v>
      </c>
      <c r="AJ42" s="239" t="n">
        <v>44998</v>
      </c>
      <c r="AK42" s="239" t="n">
        <v>45007</v>
      </c>
      <c r="AL42" s="238" t="s">
        <v>547</v>
      </c>
      <c r="AM42" s="238" t="s">
        <v>548</v>
      </c>
      <c r="AN42" s="238" t="s">
        <v>549</v>
      </c>
      <c r="AO42" s="238" t="s">
        <v>550</v>
      </c>
      <c r="AP42" s="239" t="n">
        <v>45027</v>
      </c>
      <c r="AQ42" s="218" t="s">
        <v>23</v>
      </c>
      <c r="AR42" s="238" t="s">
        <v>551</v>
      </c>
      <c r="AS42" s="218" t="s">
        <v>23</v>
      </c>
      <c r="AT42" s="218" t="s">
        <v>23</v>
      </c>
      <c r="AU42" s="218" t="s">
        <v>23</v>
      </c>
      <c r="AV42" s="219" t="s">
        <v>23</v>
      </c>
    </row>
    <row r="43" customFormat="false" ht="31.5" hidden="false" customHeight="true" outlineLevel="0" collapsed="false">
      <c r="A43" s="220" t="n">
        <v>10</v>
      </c>
      <c r="B43" s="220" t="s">
        <v>504</v>
      </c>
      <c r="C43" s="220" t="s">
        <v>505</v>
      </c>
      <c r="D43" s="210" t="n">
        <v>45261</v>
      </c>
      <c r="E43" s="220" t="s">
        <v>23</v>
      </c>
      <c r="F43" s="220" t="s">
        <v>23</v>
      </c>
      <c r="G43" s="220" t="s">
        <v>23</v>
      </c>
      <c r="H43" s="220" t="s">
        <v>23</v>
      </c>
      <c r="I43" s="220" t="s">
        <v>23</v>
      </c>
      <c r="J43" s="220" t="s">
        <v>23</v>
      </c>
      <c r="K43" s="220" t="s">
        <v>23</v>
      </c>
      <c r="L43" s="220" t="n">
        <v>1</v>
      </c>
      <c r="M43" s="220" t="s">
        <v>536</v>
      </c>
      <c r="N43" s="240" t="s">
        <v>552</v>
      </c>
      <c r="O43" s="220" t="s">
        <v>504</v>
      </c>
      <c r="P43" s="236" t="n">
        <v>666.66667</v>
      </c>
      <c r="Q43" s="233" t="s">
        <v>508</v>
      </c>
      <c r="R43" s="223" t="n">
        <f aca="false">P43</f>
        <v>666.66667</v>
      </c>
      <c r="S43" s="233" t="s">
        <v>553</v>
      </c>
      <c r="T43" s="233" t="s">
        <v>553</v>
      </c>
      <c r="U43" s="220" t="n">
        <v>3</v>
      </c>
      <c r="V43" s="233" t="n">
        <v>3</v>
      </c>
      <c r="W43" s="233" t="s">
        <v>554</v>
      </c>
      <c r="X43" s="236" t="n">
        <v>566.9443</v>
      </c>
      <c r="Y43" s="220" t="s">
        <v>555</v>
      </c>
      <c r="Z43" s="220" t="n">
        <v>0</v>
      </c>
      <c r="AA43" s="224" t="s">
        <v>326</v>
      </c>
      <c r="AB43" s="232" t="n">
        <v>566.9443</v>
      </c>
      <c r="AC43" s="220" t="str">
        <f aca="false">W43</f>
        <v>ЭЛЕКТРОКОМПЛЕКТСЕРВИС (ЗАО)</v>
      </c>
      <c r="AD43" s="220" t="n">
        <v>1495</v>
      </c>
      <c r="AE43" s="220" t="n">
        <f aca="false">AD43</f>
        <v>1495</v>
      </c>
      <c r="AF43" s="234" t="s">
        <v>326</v>
      </c>
      <c r="AG43" s="233" t="s">
        <v>517</v>
      </c>
      <c r="AH43" s="235" t="n">
        <v>44796</v>
      </c>
      <c r="AI43" s="235" t="n">
        <v>44832</v>
      </c>
      <c r="AJ43" s="235" t="n">
        <v>44844</v>
      </c>
      <c r="AK43" s="235" t="n">
        <v>44854</v>
      </c>
      <c r="AL43" s="220" t="s">
        <v>326</v>
      </c>
      <c r="AM43" s="220" t="s">
        <v>326</v>
      </c>
      <c r="AN43" s="220" t="s">
        <v>326</v>
      </c>
      <c r="AO43" s="220" t="s">
        <v>326</v>
      </c>
      <c r="AP43" s="235" t="n">
        <v>44874</v>
      </c>
      <c r="AQ43" s="235" t="n">
        <v>44873</v>
      </c>
      <c r="AR43" s="234" t="s">
        <v>556</v>
      </c>
      <c r="AS43" s="234" t="s">
        <v>557</v>
      </c>
      <c r="AT43" s="234" t="s">
        <v>558</v>
      </c>
      <c r="AU43" s="227" t="s">
        <v>23</v>
      </c>
      <c r="AV43" s="227" t="s">
        <v>559</v>
      </c>
    </row>
    <row r="44" customFormat="false" ht="63" hidden="false" customHeight="false" outlineLevel="0" collapsed="false">
      <c r="A44" s="220"/>
      <c r="B44" s="220"/>
      <c r="C44" s="220"/>
      <c r="D44" s="210"/>
      <c r="E44" s="220"/>
      <c r="F44" s="220"/>
      <c r="G44" s="220"/>
      <c r="H44" s="220"/>
      <c r="I44" s="220"/>
      <c r="J44" s="220"/>
      <c r="K44" s="220"/>
      <c r="L44" s="220"/>
      <c r="M44" s="220"/>
      <c r="N44" s="240"/>
      <c r="O44" s="220"/>
      <c r="P44" s="236"/>
      <c r="Q44" s="233"/>
      <c r="R44" s="223"/>
      <c r="S44" s="233"/>
      <c r="T44" s="233"/>
      <c r="U44" s="220"/>
      <c r="V44" s="233"/>
      <c r="W44" s="233" t="s">
        <v>555</v>
      </c>
      <c r="X44" s="236" t="n">
        <v>664.425</v>
      </c>
      <c r="Y44" s="220"/>
      <c r="Z44" s="220"/>
      <c r="AA44" s="224" t="s">
        <v>326</v>
      </c>
      <c r="AB44" s="232"/>
      <c r="AC44" s="220"/>
      <c r="AD44" s="220"/>
      <c r="AE44" s="220"/>
      <c r="AF44" s="234"/>
      <c r="AG44" s="233"/>
      <c r="AH44" s="235"/>
      <c r="AI44" s="235"/>
      <c r="AJ44" s="235"/>
      <c r="AK44" s="235"/>
      <c r="AL44" s="220"/>
      <c r="AM44" s="220"/>
      <c r="AN44" s="220"/>
      <c r="AO44" s="220"/>
      <c r="AP44" s="235"/>
      <c r="AQ44" s="235"/>
      <c r="AR44" s="234"/>
      <c r="AS44" s="234"/>
      <c r="AT44" s="234"/>
      <c r="AU44" s="227"/>
      <c r="AV44" s="227"/>
    </row>
    <row r="45" customFormat="false" ht="47.25" hidden="false" customHeight="false" outlineLevel="0" collapsed="false">
      <c r="A45" s="220"/>
      <c r="B45" s="220"/>
      <c r="C45" s="220"/>
      <c r="D45" s="210"/>
      <c r="E45" s="220"/>
      <c r="F45" s="220"/>
      <c r="G45" s="220"/>
      <c r="H45" s="220"/>
      <c r="I45" s="220"/>
      <c r="J45" s="220"/>
      <c r="K45" s="220"/>
      <c r="L45" s="220"/>
      <c r="M45" s="220"/>
      <c r="N45" s="240"/>
      <c r="O45" s="220"/>
      <c r="P45" s="236"/>
      <c r="Q45" s="233"/>
      <c r="R45" s="223"/>
      <c r="S45" s="233"/>
      <c r="T45" s="233"/>
      <c r="U45" s="220"/>
      <c r="V45" s="233"/>
      <c r="W45" s="233" t="s">
        <v>560</v>
      </c>
      <c r="X45" s="236" t="n">
        <v>622.55</v>
      </c>
      <c r="Y45" s="220"/>
      <c r="Z45" s="220"/>
      <c r="AA45" s="224" t="s">
        <v>326</v>
      </c>
      <c r="AB45" s="232"/>
      <c r="AC45" s="220"/>
      <c r="AD45" s="220"/>
      <c r="AE45" s="220"/>
      <c r="AF45" s="234"/>
      <c r="AG45" s="233"/>
      <c r="AH45" s="235"/>
      <c r="AI45" s="235"/>
      <c r="AJ45" s="235"/>
      <c r="AK45" s="235"/>
      <c r="AL45" s="220"/>
      <c r="AM45" s="220"/>
      <c r="AN45" s="220"/>
      <c r="AO45" s="220"/>
      <c r="AP45" s="235"/>
      <c r="AQ45" s="235"/>
      <c r="AR45" s="234"/>
      <c r="AS45" s="234"/>
      <c r="AT45" s="234"/>
      <c r="AU45" s="227"/>
      <c r="AV45" s="227"/>
    </row>
    <row r="46" customFormat="false" ht="63" hidden="false" customHeight="false" outlineLevel="0" collapsed="false">
      <c r="A46" s="220"/>
      <c r="B46" s="220"/>
      <c r="C46" s="220"/>
      <c r="D46" s="210"/>
      <c r="E46" s="220"/>
      <c r="F46" s="220"/>
      <c r="G46" s="220"/>
      <c r="H46" s="220"/>
      <c r="I46" s="220"/>
      <c r="J46" s="220"/>
      <c r="K46" s="220"/>
      <c r="L46" s="220"/>
      <c r="M46" s="220"/>
      <c r="N46" s="240"/>
      <c r="O46" s="220"/>
      <c r="P46" s="236"/>
      <c r="Q46" s="233"/>
      <c r="R46" s="223"/>
      <c r="S46" s="233"/>
      <c r="T46" s="233"/>
      <c r="U46" s="220"/>
      <c r="V46" s="233"/>
      <c r="W46" s="233" t="s">
        <v>561</v>
      </c>
      <c r="X46" s="236" t="n">
        <v>620.85</v>
      </c>
      <c r="Y46" s="220"/>
      <c r="Z46" s="220"/>
      <c r="AA46" s="224" t="s">
        <v>326</v>
      </c>
      <c r="AB46" s="232"/>
      <c r="AC46" s="232"/>
      <c r="AD46" s="232"/>
      <c r="AE46" s="232"/>
      <c r="AF46" s="234"/>
      <c r="AG46" s="233"/>
      <c r="AH46" s="235"/>
      <c r="AI46" s="235"/>
      <c r="AJ46" s="235"/>
      <c r="AK46" s="235"/>
      <c r="AL46" s="220"/>
      <c r="AM46" s="220"/>
      <c r="AN46" s="220"/>
      <c r="AO46" s="220"/>
      <c r="AP46" s="235"/>
      <c r="AQ46" s="235"/>
      <c r="AR46" s="234"/>
      <c r="AS46" s="234"/>
      <c r="AT46" s="234"/>
      <c r="AU46" s="227"/>
      <c r="AV46" s="227"/>
    </row>
    <row r="47" customFormat="false" ht="75" hidden="false" customHeight="true" outlineLevel="0" collapsed="false">
      <c r="A47" s="209" t="n">
        <v>11</v>
      </c>
      <c r="B47" s="209" t="s">
        <v>504</v>
      </c>
      <c r="C47" s="209" t="s">
        <v>505</v>
      </c>
      <c r="D47" s="210" t="n">
        <v>45261</v>
      </c>
      <c r="E47" s="209" t="s">
        <v>23</v>
      </c>
      <c r="F47" s="209" t="s">
        <v>23</v>
      </c>
      <c r="G47" s="209" t="s">
        <v>23</v>
      </c>
      <c r="H47" s="209" t="s">
        <v>23</v>
      </c>
      <c r="I47" s="209" t="s">
        <v>23</v>
      </c>
      <c r="J47" s="209" t="s">
        <v>23</v>
      </c>
      <c r="K47" s="209" t="s">
        <v>23</v>
      </c>
      <c r="L47" s="209" t="n">
        <v>1</v>
      </c>
      <c r="M47" s="209" t="s">
        <v>506</v>
      </c>
      <c r="N47" s="241" t="s">
        <v>562</v>
      </c>
      <c r="O47" s="209" t="s">
        <v>504</v>
      </c>
      <c r="P47" s="211" t="n">
        <v>8329.16667</v>
      </c>
      <c r="Q47" s="241" t="s">
        <v>508</v>
      </c>
      <c r="R47" s="211" t="n">
        <f aca="false">P47</f>
        <v>8329.16667</v>
      </c>
      <c r="S47" s="241" t="s">
        <v>563</v>
      </c>
      <c r="T47" s="241" t="s">
        <v>563</v>
      </c>
      <c r="U47" s="209" t="n">
        <v>1</v>
      </c>
      <c r="V47" s="209" t="n">
        <v>1</v>
      </c>
      <c r="W47" s="241" t="s">
        <v>564</v>
      </c>
      <c r="X47" s="213" t="n">
        <f aca="false">AD47</f>
        <v>9995</v>
      </c>
      <c r="Y47" s="213" t="s">
        <v>23</v>
      </c>
      <c r="Z47" s="209" t="n">
        <v>0</v>
      </c>
      <c r="AA47" s="209" t="s">
        <v>326</v>
      </c>
      <c r="AB47" s="213" t="str">
        <f aca="false">Y47</f>
        <v>нд</v>
      </c>
      <c r="AC47" s="242" t="n">
        <f aca="false">X47</f>
        <v>9995</v>
      </c>
      <c r="AD47" s="213" t="n">
        <v>9995</v>
      </c>
      <c r="AE47" s="213" t="n">
        <f aca="false">AD47</f>
        <v>9995</v>
      </c>
      <c r="AF47" s="238" t="s">
        <v>326</v>
      </c>
      <c r="AG47" s="237" t="s">
        <v>326</v>
      </c>
      <c r="AH47" s="243" t="n">
        <v>45107</v>
      </c>
      <c r="AI47" s="243" t="n">
        <v>45103</v>
      </c>
      <c r="AJ47" s="243" t="n">
        <v>45093</v>
      </c>
      <c r="AK47" s="243" t="n">
        <v>45096</v>
      </c>
      <c r="AL47" s="244" t="s">
        <v>565</v>
      </c>
      <c r="AM47" s="244" t="s">
        <v>566</v>
      </c>
      <c r="AN47" s="244" t="s">
        <v>567</v>
      </c>
      <c r="AO47" s="244" t="s">
        <v>568</v>
      </c>
      <c r="AP47" s="243" t="n">
        <v>45124</v>
      </c>
      <c r="AQ47" s="243" t="n">
        <v>45103</v>
      </c>
      <c r="AR47" s="244" t="s">
        <v>569</v>
      </c>
      <c r="AS47" s="244" t="s">
        <v>570</v>
      </c>
      <c r="AT47" s="244" t="s">
        <v>571</v>
      </c>
      <c r="AU47" s="218" t="s">
        <v>23</v>
      </c>
      <c r="AV47" s="219" t="s">
        <v>23</v>
      </c>
    </row>
    <row r="48" customFormat="false" ht="216" hidden="false" customHeight="false" outlineLevel="0" collapsed="false">
      <c r="A48" s="209" t="n">
        <v>12</v>
      </c>
      <c r="B48" s="209" t="s">
        <v>504</v>
      </c>
      <c r="C48" s="209" t="s">
        <v>505</v>
      </c>
      <c r="D48" s="210" t="n">
        <v>45992</v>
      </c>
      <c r="E48" s="209" t="s">
        <v>23</v>
      </c>
      <c r="F48" s="209" t="s">
        <v>23</v>
      </c>
      <c r="G48" s="209" t="s">
        <v>23</v>
      </c>
      <c r="H48" s="209" t="s">
        <v>23</v>
      </c>
      <c r="I48" s="209" t="s">
        <v>23</v>
      </c>
      <c r="J48" s="209" t="s">
        <v>23</v>
      </c>
      <c r="K48" s="209" t="s">
        <v>23</v>
      </c>
      <c r="L48" s="209" t="n">
        <v>1</v>
      </c>
      <c r="M48" s="209" t="s">
        <v>506</v>
      </c>
      <c r="N48" s="241" t="s">
        <v>572</v>
      </c>
      <c r="O48" s="209" t="s">
        <v>504</v>
      </c>
      <c r="P48" s="242" t="n">
        <v>6500</v>
      </c>
      <c r="Q48" s="241" t="s">
        <v>508</v>
      </c>
      <c r="R48" s="211" t="n">
        <f aca="false">P48</f>
        <v>6500</v>
      </c>
      <c r="S48" s="241" t="s">
        <v>573</v>
      </c>
      <c r="T48" s="241" t="s">
        <v>573</v>
      </c>
      <c r="U48" s="209" t="n">
        <v>1</v>
      </c>
      <c r="V48" s="241" t="n">
        <v>1</v>
      </c>
      <c r="W48" s="241" t="s">
        <v>574</v>
      </c>
      <c r="X48" s="242" t="n">
        <v>6500</v>
      </c>
      <c r="Y48" s="213" t="s">
        <v>23</v>
      </c>
      <c r="Z48" s="209" t="n">
        <v>0</v>
      </c>
      <c r="AA48" s="209" t="s">
        <v>326</v>
      </c>
      <c r="AB48" s="213" t="n">
        <f aca="false">X48</f>
        <v>6500</v>
      </c>
      <c r="AC48" s="242" t="str">
        <f aca="false">W48</f>
        <v>ДЖЕНЕРАЛ ПАУЭР (ООО)</v>
      </c>
      <c r="AD48" s="213" t="n">
        <v>7800</v>
      </c>
      <c r="AE48" s="213" t="n">
        <f aca="false">AD48</f>
        <v>7800</v>
      </c>
      <c r="AF48" s="238" t="s">
        <v>326</v>
      </c>
      <c r="AG48" s="237" t="s">
        <v>326</v>
      </c>
      <c r="AH48" s="243" t="n">
        <v>45476</v>
      </c>
      <c r="AI48" s="243" t="n">
        <v>45461</v>
      </c>
      <c r="AJ48" s="243" t="n">
        <v>45492</v>
      </c>
      <c r="AK48" s="243" t="n">
        <v>45497</v>
      </c>
      <c r="AL48" s="244" t="s">
        <v>326</v>
      </c>
      <c r="AM48" s="244" t="s">
        <v>326</v>
      </c>
      <c r="AN48" s="244" t="s">
        <v>326</v>
      </c>
      <c r="AO48" s="244" t="s">
        <v>326</v>
      </c>
      <c r="AP48" s="243" t="n">
        <v>45517</v>
      </c>
      <c r="AQ48" s="243" t="n">
        <v>45517</v>
      </c>
      <c r="AR48" s="243" t="n">
        <v>45566</v>
      </c>
      <c r="AS48" s="244" t="s">
        <v>570</v>
      </c>
      <c r="AT48" s="244" t="s">
        <v>571</v>
      </c>
      <c r="AU48" s="218" t="s">
        <v>23</v>
      </c>
      <c r="AV48" s="219" t="s">
        <v>23</v>
      </c>
    </row>
    <row r="49" customFormat="false" ht="108" hidden="false" customHeight="false" outlineLevel="0" collapsed="false">
      <c r="A49" s="209" t="n">
        <v>13</v>
      </c>
      <c r="B49" s="209" t="s">
        <v>504</v>
      </c>
      <c r="C49" s="209" t="s">
        <v>505</v>
      </c>
      <c r="D49" s="210" t="n">
        <v>45992</v>
      </c>
      <c r="E49" s="209" t="s">
        <v>23</v>
      </c>
      <c r="F49" s="209" t="s">
        <v>23</v>
      </c>
      <c r="G49" s="209" t="s">
        <v>23</v>
      </c>
      <c r="H49" s="209" t="s">
        <v>23</v>
      </c>
      <c r="I49" s="209" t="s">
        <v>23</v>
      </c>
      <c r="J49" s="209" t="s">
        <v>23</v>
      </c>
      <c r="K49" s="209" t="s">
        <v>23</v>
      </c>
      <c r="L49" s="209" t="n">
        <v>1</v>
      </c>
      <c r="M49" s="209" t="s">
        <v>506</v>
      </c>
      <c r="N49" s="241" t="s">
        <v>575</v>
      </c>
      <c r="O49" s="209" t="s">
        <v>504</v>
      </c>
      <c r="P49" s="242" t="n">
        <v>700</v>
      </c>
      <c r="Q49" s="241" t="s">
        <v>508</v>
      </c>
      <c r="R49" s="211" t="n">
        <f aca="false">P49</f>
        <v>700</v>
      </c>
      <c r="S49" s="241" t="s">
        <v>576</v>
      </c>
      <c r="T49" s="241" t="s">
        <v>576</v>
      </c>
      <c r="U49" s="209" t="n">
        <v>1</v>
      </c>
      <c r="V49" s="241" t="n">
        <v>1</v>
      </c>
      <c r="W49" s="241" t="s">
        <v>577</v>
      </c>
      <c r="X49" s="242" t="n">
        <v>683.61333</v>
      </c>
      <c r="Y49" s="213" t="s">
        <v>23</v>
      </c>
      <c r="Z49" s="209" t="n">
        <v>0</v>
      </c>
      <c r="AA49" s="209" t="s">
        <v>326</v>
      </c>
      <c r="AB49" s="213" t="n">
        <f aca="false">X49</f>
        <v>683.61333</v>
      </c>
      <c r="AC49" s="242" t="str">
        <f aca="false">W49</f>
        <v>АЗБУКА МСК (ООО)</v>
      </c>
      <c r="AD49" s="213" t="n">
        <v>820.336</v>
      </c>
      <c r="AE49" s="213" t="n">
        <f aca="false">AD49</f>
        <v>820.336</v>
      </c>
      <c r="AF49" s="238" t="s">
        <v>326</v>
      </c>
      <c r="AG49" s="237" t="s">
        <v>326</v>
      </c>
      <c r="AH49" s="243" t="n">
        <v>45502</v>
      </c>
      <c r="AI49" s="243" t="n">
        <v>45485</v>
      </c>
      <c r="AJ49" s="243" t="n">
        <v>45492</v>
      </c>
      <c r="AK49" s="243" t="n">
        <v>45496</v>
      </c>
      <c r="AL49" s="244" t="s">
        <v>326</v>
      </c>
      <c r="AM49" s="244" t="s">
        <v>326</v>
      </c>
      <c r="AN49" s="244" t="s">
        <v>326</v>
      </c>
      <c r="AO49" s="244" t="s">
        <v>326</v>
      </c>
      <c r="AP49" s="243" t="n">
        <v>45496</v>
      </c>
      <c r="AQ49" s="243" t="n">
        <v>45516</v>
      </c>
      <c r="AR49" s="243" t="n">
        <v>45566</v>
      </c>
      <c r="AS49" s="218" t="s">
        <v>23</v>
      </c>
      <c r="AT49" s="218" t="s">
        <v>23</v>
      </c>
      <c r="AU49" s="218" t="s">
        <v>23</v>
      </c>
      <c r="AV49" s="219" t="s">
        <v>23</v>
      </c>
    </row>
    <row r="50" customFormat="false" ht="156.1" hidden="false" customHeight="false" outlineLevel="0" collapsed="false">
      <c r="A50" s="209" t="n">
        <v>14</v>
      </c>
      <c r="B50" s="209" t="s">
        <v>504</v>
      </c>
      <c r="C50" s="209" t="s">
        <v>505</v>
      </c>
      <c r="D50" s="210" t="n">
        <v>45992</v>
      </c>
      <c r="E50" s="209" t="s">
        <v>23</v>
      </c>
      <c r="F50" s="209" t="s">
        <v>23</v>
      </c>
      <c r="G50" s="209" t="s">
        <v>23</v>
      </c>
      <c r="H50" s="209" t="s">
        <v>23</v>
      </c>
      <c r="I50" s="209" t="s">
        <v>23</v>
      </c>
      <c r="J50" s="209" t="s">
        <v>23</v>
      </c>
      <c r="K50" s="209" t="s">
        <v>23</v>
      </c>
      <c r="L50" s="209" t="n">
        <v>1</v>
      </c>
      <c r="M50" s="209" t="s">
        <v>506</v>
      </c>
      <c r="N50" s="222" t="s">
        <v>578</v>
      </c>
      <c r="O50" s="209" t="s">
        <v>504</v>
      </c>
      <c r="P50" s="242" t="n">
        <v>5600</v>
      </c>
      <c r="Q50" s="241" t="s">
        <v>508</v>
      </c>
      <c r="R50" s="211" t="n">
        <f aca="false">P50</f>
        <v>5600</v>
      </c>
      <c r="S50" s="222" t="s">
        <v>579</v>
      </c>
      <c r="T50" s="222" t="s">
        <v>579</v>
      </c>
      <c r="U50" s="209" t="n">
        <v>1</v>
      </c>
      <c r="V50" s="241" t="n">
        <v>1</v>
      </c>
      <c r="W50" s="222" t="s">
        <v>580</v>
      </c>
      <c r="X50" s="242" t="n">
        <v>5600</v>
      </c>
      <c r="Y50" s="213" t="s">
        <v>23</v>
      </c>
      <c r="Z50" s="209" t="n">
        <v>0</v>
      </c>
      <c r="AA50" s="209" t="s">
        <v>326</v>
      </c>
      <c r="AB50" s="213" t="n">
        <v>5599.25</v>
      </c>
      <c r="AC50" s="242" t="str">
        <f aca="false">W50</f>
        <v> Торговый дом  АКТИВ-АЛЬЯНС (ООО)</v>
      </c>
      <c r="AD50" s="213" t="n">
        <v>6719.1</v>
      </c>
      <c r="AE50" s="213" t="n">
        <f aca="false">AD50</f>
        <v>6719.1</v>
      </c>
      <c r="AF50" s="238" t="s">
        <v>326</v>
      </c>
      <c r="AG50" s="237" t="s">
        <v>326</v>
      </c>
      <c r="AH50" s="245" t="n">
        <v>45568</v>
      </c>
      <c r="AI50" s="245" t="n">
        <v>45554</v>
      </c>
      <c r="AJ50" s="245" t="n">
        <v>45562</v>
      </c>
      <c r="AK50" s="245" t="n">
        <v>45569</v>
      </c>
      <c r="AL50" s="244" t="s">
        <v>326</v>
      </c>
      <c r="AM50" s="244" t="s">
        <v>326</v>
      </c>
      <c r="AN50" s="244" t="s">
        <v>326</v>
      </c>
      <c r="AO50" s="244" t="s">
        <v>326</v>
      </c>
      <c r="AP50" s="245" t="n">
        <v>45589</v>
      </c>
      <c r="AQ50" s="245" t="n">
        <v>45588</v>
      </c>
      <c r="AR50" s="245" t="n">
        <v>45628</v>
      </c>
      <c r="AS50" s="218" t="s">
        <v>23</v>
      </c>
      <c r="AT50" s="218" t="s">
        <v>23</v>
      </c>
      <c r="AU50" s="218" t="s">
        <v>23</v>
      </c>
      <c r="AV50" s="219" t="s">
        <v>23</v>
      </c>
    </row>
  </sheetData>
  <mergeCells count="42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7:A28"/>
    <mergeCell ref="B27:B28"/>
    <mergeCell ref="C27:C28"/>
    <mergeCell ref="D27:D28"/>
    <mergeCell ref="E27:E28"/>
    <mergeCell ref="F27:F28"/>
    <mergeCell ref="G27:G28"/>
    <mergeCell ref="H27:H28"/>
    <mergeCell ref="I27:I28"/>
    <mergeCell ref="J27:J28"/>
    <mergeCell ref="K27:K28"/>
    <mergeCell ref="L27:L28"/>
    <mergeCell ref="M27:M28"/>
    <mergeCell ref="N27:N28"/>
    <mergeCell ref="O27:O28"/>
    <mergeCell ref="P27:P28"/>
    <mergeCell ref="Q27:Q28"/>
    <mergeCell ref="R27:R28"/>
    <mergeCell ref="S27:S28"/>
    <mergeCell ref="T27:T28"/>
    <mergeCell ref="U27:U28"/>
    <mergeCell ref="V27:V28"/>
    <mergeCell ref="Y27:Y28"/>
    <mergeCell ref="Z27:Z28"/>
    <mergeCell ref="AB27:AB28"/>
    <mergeCell ref="AC27:AC28"/>
    <mergeCell ref="AD27:AD28"/>
    <mergeCell ref="AE27:AE28"/>
    <mergeCell ref="AF27:AF28"/>
    <mergeCell ref="AG27:AG28"/>
    <mergeCell ref="AH27:AH28"/>
    <mergeCell ref="AI27:AI28"/>
    <mergeCell ref="AJ27:AJ28"/>
    <mergeCell ref="AK27:AK28"/>
    <mergeCell ref="AL27:AL28"/>
    <mergeCell ref="AM27:AM28"/>
    <mergeCell ref="AN27:AN28"/>
    <mergeCell ref="AO27:AO28"/>
    <mergeCell ref="AP27:AP28"/>
    <mergeCell ref="AQ27:AQ28"/>
    <mergeCell ref="AR27:AR28"/>
    <mergeCell ref="AS27:AS28"/>
    <mergeCell ref="AT27:AT28"/>
    <mergeCell ref="AU27:AU28"/>
    <mergeCell ref="AV27:AV28"/>
    <mergeCell ref="A29:A30"/>
    <mergeCell ref="B29:B30"/>
    <mergeCell ref="C29:C30"/>
    <mergeCell ref="D29:D30"/>
    <mergeCell ref="E29:E30"/>
    <mergeCell ref="F29:F30"/>
    <mergeCell ref="G29:G30"/>
    <mergeCell ref="H29:H30"/>
    <mergeCell ref="I29:I30"/>
    <mergeCell ref="J29:J30"/>
    <mergeCell ref="K29:K30"/>
    <mergeCell ref="L29:L30"/>
    <mergeCell ref="M29:M30"/>
    <mergeCell ref="N29:N30"/>
    <mergeCell ref="O29:O30"/>
    <mergeCell ref="P29:P30"/>
    <mergeCell ref="Q29:Q30"/>
    <mergeCell ref="R29:R30"/>
    <mergeCell ref="S29:S30"/>
    <mergeCell ref="T29:T30"/>
    <mergeCell ref="U29:U30"/>
    <mergeCell ref="V29:V30"/>
    <mergeCell ref="Y29:Y30"/>
    <mergeCell ref="Z29:Z30"/>
    <mergeCell ref="AB29:AB30"/>
    <mergeCell ref="AC29:AC30"/>
    <mergeCell ref="AD29:AD30"/>
    <mergeCell ref="AE29:AE30"/>
    <mergeCell ref="AF29:AF30"/>
    <mergeCell ref="AG29:AG30"/>
    <mergeCell ref="AH29:AH30"/>
    <mergeCell ref="AI29:AI30"/>
    <mergeCell ref="AJ29:AJ30"/>
    <mergeCell ref="AK29:AK30"/>
    <mergeCell ref="AL29:AL30"/>
    <mergeCell ref="AM29:AM30"/>
    <mergeCell ref="AN29:AN30"/>
    <mergeCell ref="AO29:AO30"/>
    <mergeCell ref="AP29:AP30"/>
    <mergeCell ref="AQ29:AQ30"/>
    <mergeCell ref="AR29:AR30"/>
    <mergeCell ref="AS29:AS30"/>
    <mergeCell ref="AT29:AT30"/>
    <mergeCell ref="AU29:AU30"/>
    <mergeCell ref="AV29:AV30"/>
    <mergeCell ref="A31:A32"/>
    <mergeCell ref="B31:B32"/>
    <mergeCell ref="C31:C32"/>
    <mergeCell ref="D31:D32"/>
    <mergeCell ref="E31:E32"/>
    <mergeCell ref="F31:F32"/>
    <mergeCell ref="G31:G32"/>
    <mergeCell ref="H31:H32"/>
    <mergeCell ref="I31:I32"/>
    <mergeCell ref="J31:J32"/>
    <mergeCell ref="K31:K32"/>
    <mergeCell ref="L31:L32"/>
    <mergeCell ref="M31:M32"/>
    <mergeCell ref="N31:N32"/>
    <mergeCell ref="O31:O32"/>
    <mergeCell ref="P31:P32"/>
    <mergeCell ref="Q31:Q32"/>
    <mergeCell ref="R31:R32"/>
    <mergeCell ref="S31:S32"/>
    <mergeCell ref="T31:T32"/>
    <mergeCell ref="U31:U32"/>
    <mergeCell ref="V31:V32"/>
    <mergeCell ref="Y31:Y32"/>
    <mergeCell ref="Z31:Z32"/>
    <mergeCell ref="AB31:AB32"/>
    <mergeCell ref="AC31:AC32"/>
    <mergeCell ref="AD31:AD32"/>
    <mergeCell ref="AE31:AE32"/>
    <mergeCell ref="AF31:AF32"/>
    <mergeCell ref="AG31:AG32"/>
    <mergeCell ref="AH31:AH32"/>
    <mergeCell ref="AI31:AI32"/>
    <mergeCell ref="AJ31:AJ32"/>
    <mergeCell ref="AK31:AK32"/>
    <mergeCell ref="AL31:AL32"/>
    <mergeCell ref="AM31:AM32"/>
    <mergeCell ref="AN31:AN32"/>
    <mergeCell ref="AO31:AO32"/>
    <mergeCell ref="AP31:AP32"/>
    <mergeCell ref="AQ31:AQ32"/>
    <mergeCell ref="AR31:AR32"/>
    <mergeCell ref="AS31:AS32"/>
    <mergeCell ref="AT31:AT32"/>
    <mergeCell ref="AU31:AU32"/>
    <mergeCell ref="AV31:AV32"/>
    <mergeCell ref="A33:A34"/>
    <mergeCell ref="B33:B34"/>
    <mergeCell ref="C33:C34"/>
    <mergeCell ref="D33:D34"/>
    <mergeCell ref="E33:E34"/>
    <mergeCell ref="F33:F34"/>
    <mergeCell ref="G33:G34"/>
    <mergeCell ref="H33:H34"/>
    <mergeCell ref="I33:I34"/>
    <mergeCell ref="J33:J34"/>
    <mergeCell ref="K33:K34"/>
    <mergeCell ref="L33:L34"/>
    <mergeCell ref="M33:M34"/>
    <mergeCell ref="N33:N34"/>
    <mergeCell ref="O33:O34"/>
    <mergeCell ref="P33:P34"/>
    <mergeCell ref="Q33:Q34"/>
    <mergeCell ref="R33:R34"/>
    <mergeCell ref="S33:S34"/>
    <mergeCell ref="T33:T34"/>
    <mergeCell ref="U33:U34"/>
    <mergeCell ref="V33:V34"/>
    <mergeCell ref="Y33:Y34"/>
    <mergeCell ref="Z33:Z34"/>
    <mergeCell ref="AB33:AB34"/>
    <mergeCell ref="AC33:AC34"/>
    <mergeCell ref="AD33:AD34"/>
    <mergeCell ref="AE33:AE34"/>
    <mergeCell ref="AF33:AF34"/>
    <mergeCell ref="AG33:AG34"/>
    <mergeCell ref="AH33:AH34"/>
    <mergeCell ref="AI33:AI34"/>
    <mergeCell ref="AJ33:AJ34"/>
    <mergeCell ref="AK33:AK34"/>
    <mergeCell ref="AL33:AL34"/>
    <mergeCell ref="AM33:AM34"/>
    <mergeCell ref="AN33:AN34"/>
    <mergeCell ref="AO33:AO34"/>
    <mergeCell ref="AP33:AP34"/>
    <mergeCell ref="AQ33:AQ34"/>
    <mergeCell ref="AR33:AR34"/>
    <mergeCell ref="AS33:AS34"/>
    <mergeCell ref="AT33:AT34"/>
    <mergeCell ref="AU33:AU34"/>
    <mergeCell ref="AV33:AV34"/>
    <mergeCell ref="A35:A36"/>
    <mergeCell ref="B35:B36"/>
    <mergeCell ref="C35:C36"/>
    <mergeCell ref="D35:D36"/>
    <mergeCell ref="E35:E36"/>
    <mergeCell ref="F35:F36"/>
    <mergeCell ref="G35:G36"/>
    <mergeCell ref="H35:H36"/>
    <mergeCell ref="I35:I36"/>
    <mergeCell ref="J35:J36"/>
    <mergeCell ref="K35:K36"/>
    <mergeCell ref="L35:L36"/>
    <mergeCell ref="M35:M36"/>
    <mergeCell ref="N35:N36"/>
    <mergeCell ref="O35:O36"/>
    <mergeCell ref="P35:P36"/>
    <mergeCell ref="Q35:Q36"/>
    <mergeCell ref="R35:R36"/>
    <mergeCell ref="S35:S36"/>
    <mergeCell ref="T35:T36"/>
    <mergeCell ref="U35:U36"/>
    <mergeCell ref="V35:V36"/>
    <mergeCell ref="Y35:Y36"/>
    <mergeCell ref="Z35:Z36"/>
    <mergeCell ref="AB35:AB36"/>
    <mergeCell ref="AC35:AC36"/>
    <mergeCell ref="AD35:AD36"/>
    <mergeCell ref="AE35:AE36"/>
    <mergeCell ref="AF35:AF36"/>
    <mergeCell ref="AG35:AG36"/>
    <mergeCell ref="AH35:AH36"/>
    <mergeCell ref="AI35:AI36"/>
    <mergeCell ref="AJ35:AJ36"/>
    <mergeCell ref="AK35:AK36"/>
    <mergeCell ref="AL35:AL36"/>
    <mergeCell ref="AM35:AM36"/>
    <mergeCell ref="AN35:AN36"/>
    <mergeCell ref="AO35:AO36"/>
    <mergeCell ref="AP35:AP36"/>
    <mergeCell ref="AQ35:AQ36"/>
    <mergeCell ref="AR35:AR36"/>
    <mergeCell ref="AS35:AS36"/>
    <mergeCell ref="AT35:AT36"/>
    <mergeCell ref="AU35:AU36"/>
    <mergeCell ref="AV35:AV36"/>
    <mergeCell ref="A37:A38"/>
    <mergeCell ref="B37:B38"/>
    <mergeCell ref="C37:C38"/>
    <mergeCell ref="D37:D38"/>
    <mergeCell ref="E37:E38"/>
    <mergeCell ref="F37:F38"/>
    <mergeCell ref="G37:G38"/>
    <mergeCell ref="H37:H38"/>
    <mergeCell ref="I37:I38"/>
    <mergeCell ref="J37:J38"/>
    <mergeCell ref="K37:K38"/>
    <mergeCell ref="L37:L38"/>
    <mergeCell ref="M37:M38"/>
    <mergeCell ref="N37:N38"/>
    <mergeCell ref="O37:O38"/>
    <mergeCell ref="P37:P38"/>
    <mergeCell ref="Q37:Q38"/>
    <mergeCell ref="R37:R38"/>
    <mergeCell ref="S37:S38"/>
    <mergeCell ref="T37:T38"/>
    <mergeCell ref="U37:U38"/>
    <mergeCell ref="V37:V38"/>
    <mergeCell ref="Y37:Y38"/>
    <mergeCell ref="Z37:Z38"/>
    <mergeCell ref="AB37:AB38"/>
    <mergeCell ref="AC37:AC38"/>
    <mergeCell ref="AD37:AD38"/>
    <mergeCell ref="AE37:AE38"/>
    <mergeCell ref="AF37:AF38"/>
    <mergeCell ref="AG37:AG38"/>
    <mergeCell ref="AH37:AH38"/>
    <mergeCell ref="AI37:AI38"/>
    <mergeCell ref="AJ37:AJ38"/>
    <mergeCell ref="AK37:AK38"/>
    <mergeCell ref="AL37:AL38"/>
    <mergeCell ref="AM37:AM38"/>
    <mergeCell ref="AN37:AN38"/>
    <mergeCell ref="AO37:AO38"/>
    <mergeCell ref="AP37:AP38"/>
    <mergeCell ref="AQ37:AQ38"/>
    <mergeCell ref="AR37:AR38"/>
    <mergeCell ref="AS37:AS38"/>
    <mergeCell ref="AT37:AT38"/>
    <mergeCell ref="AU37:AU38"/>
    <mergeCell ref="AV37:AV38"/>
    <mergeCell ref="A39:A41"/>
    <mergeCell ref="B39:B41"/>
    <mergeCell ref="C39:C41"/>
    <mergeCell ref="D39:D41"/>
    <mergeCell ref="E39:E41"/>
    <mergeCell ref="F39:F41"/>
    <mergeCell ref="G39:G41"/>
    <mergeCell ref="H39:H41"/>
    <mergeCell ref="I39:I41"/>
    <mergeCell ref="J39:J41"/>
    <mergeCell ref="K39:K41"/>
    <mergeCell ref="L39:L41"/>
    <mergeCell ref="M39:M41"/>
    <mergeCell ref="N39:N41"/>
    <mergeCell ref="O39:O41"/>
    <mergeCell ref="P39:P41"/>
    <mergeCell ref="Q39:Q41"/>
    <mergeCell ref="R39:R41"/>
    <mergeCell ref="S39:S41"/>
    <mergeCell ref="T39:T41"/>
    <mergeCell ref="U39:U41"/>
    <mergeCell ref="V39:V41"/>
    <mergeCell ref="Y39:Y41"/>
    <mergeCell ref="Z39:Z41"/>
    <mergeCell ref="AB39:AB41"/>
    <mergeCell ref="AC39:AC41"/>
    <mergeCell ref="AD39:AD41"/>
    <mergeCell ref="AE39:AE41"/>
    <mergeCell ref="AF39:AF41"/>
    <mergeCell ref="AG39:AG41"/>
    <mergeCell ref="AH39:AH41"/>
    <mergeCell ref="AI39:AI41"/>
    <mergeCell ref="AJ39:AJ41"/>
    <mergeCell ref="AK39:AK41"/>
    <mergeCell ref="AL39:AL41"/>
    <mergeCell ref="AM39:AM41"/>
    <mergeCell ref="AN39:AN41"/>
    <mergeCell ref="AO39:AO41"/>
    <mergeCell ref="AP39:AP41"/>
    <mergeCell ref="AQ39:AQ41"/>
    <mergeCell ref="AR39:AR41"/>
    <mergeCell ref="AS39:AS41"/>
    <mergeCell ref="AT39:AT41"/>
    <mergeCell ref="AU39:AU41"/>
    <mergeCell ref="AV39:AV41"/>
    <mergeCell ref="A43:A46"/>
    <mergeCell ref="B43:B46"/>
    <mergeCell ref="C43:C46"/>
    <mergeCell ref="D43:D46"/>
    <mergeCell ref="E43:E46"/>
    <mergeCell ref="F43:F46"/>
    <mergeCell ref="G43:G46"/>
    <mergeCell ref="H43:H46"/>
    <mergeCell ref="I43:I46"/>
    <mergeCell ref="J43:J46"/>
    <mergeCell ref="K43:K46"/>
    <mergeCell ref="L43:L46"/>
    <mergeCell ref="M43:M46"/>
    <mergeCell ref="N43:N46"/>
    <mergeCell ref="O43:O46"/>
    <mergeCell ref="P43:P46"/>
    <mergeCell ref="Q43:Q46"/>
    <mergeCell ref="R43:R46"/>
    <mergeCell ref="S43:S46"/>
    <mergeCell ref="T43:T46"/>
    <mergeCell ref="U43:U46"/>
    <mergeCell ref="V43:V46"/>
    <mergeCell ref="Y43:Y46"/>
    <mergeCell ref="Z43:Z46"/>
    <mergeCell ref="AB43:AB46"/>
    <mergeCell ref="AC43:AC46"/>
    <mergeCell ref="AD43:AD46"/>
    <mergeCell ref="AE43:AE46"/>
    <mergeCell ref="AF43:AF46"/>
    <mergeCell ref="AG43:AG46"/>
    <mergeCell ref="AH43:AH46"/>
    <mergeCell ref="AI43:AI46"/>
    <mergeCell ref="AJ43:AJ46"/>
    <mergeCell ref="AK43:AK46"/>
    <mergeCell ref="AL43:AL46"/>
    <mergeCell ref="AM43:AM46"/>
    <mergeCell ref="AN43:AN46"/>
    <mergeCell ref="AO43:AO46"/>
    <mergeCell ref="AP43:AP46"/>
    <mergeCell ref="AQ43:AQ46"/>
    <mergeCell ref="AR43:AR46"/>
    <mergeCell ref="AS43:AS46"/>
    <mergeCell ref="AT43:AT46"/>
    <mergeCell ref="AU43:AU46"/>
    <mergeCell ref="AV43:AV46"/>
  </mergeCells>
  <printOptions headings="false" gridLines="false" gridLinesSet="true" horizontalCentered="true" verticalCentered="false"/>
  <pageMargins left="0.590277777777778" right="0.590277777777778" top="0.590277777777778" bottom="0.590277777777778" header="0.511805555555555" footer="0.511805555555555"/>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sheetPr filterMode="false">
    <pageSetUpPr fitToPage="true"/>
  </sheetPr>
  <dimension ref="A1:H134"/>
  <sheetViews>
    <sheetView showFormulas="false" showGridLines="true" showRowColHeaders="true" showZeros="true" rightToLeft="false" tabSelected="true" showOutlineSymbols="true" defaultGridColor="true" view="pageBreakPreview" topLeftCell="A76" colorId="64" zoomScale="65" zoomScaleNormal="90" zoomScalePageLayoutView="65" workbookViewId="0">
      <selection pane="topLeft" activeCell="B102" activeCellId="0" sqref="B102"/>
    </sheetView>
  </sheetViews>
  <sheetFormatPr defaultRowHeight="15.75" zeroHeight="false" outlineLevelRow="0" outlineLevelCol="0"/>
  <cols>
    <col collapsed="false" customWidth="true" hidden="false" outlineLevel="0" max="1" min="1" style="246" width="66.14"/>
    <col collapsed="false" customWidth="true" hidden="false" outlineLevel="0" max="2" min="2" style="247" width="66.14"/>
    <col collapsed="false" customWidth="true" hidden="false" outlineLevel="0" max="256" min="3" style="248" width="9.13"/>
    <col collapsed="false" customWidth="true" hidden="false" outlineLevel="0" max="258" min="257" style="248" width="66.14"/>
    <col collapsed="false" customWidth="true" hidden="false" outlineLevel="0" max="512" min="259" style="248" width="9.13"/>
    <col collapsed="false" customWidth="true" hidden="false" outlineLevel="0" max="514" min="513" style="248" width="66.14"/>
    <col collapsed="false" customWidth="true" hidden="false" outlineLevel="0" max="768" min="515" style="248" width="9.13"/>
    <col collapsed="false" customWidth="true" hidden="false" outlineLevel="0" max="770" min="769" style="248" width="66.14"/>
    <col collapsed="false" customWidth="true" hidden="false" outlineLevel="0" max="1025" min="771" style="248" width="9.13"/>
  </cols>
  <sheetData>
    <row r="1" customFormat="false" ht="18.75" hidden="false" customHeight="false" outlineLevel="0" collapsed="false">
      <c r="B1" s="249" t="s">
        <v>0</v>
      </c>
    </row>
    <row r="2" customFormat="false" ht="18.75" hidden="false" customHeight="false" outlineLevel="0" collapsed="false">
      <c r="B2" s="250" t="s">
        <v>1</v>
      </c>
    </row>
    <row r="3" customFormat="false" ht="18.75" hidden="false" customHeight="false" outlineLevel="0" collapsed="false">
      <c r="B3" s="250" t="s">
        <v>581</v>
      </c>
    </row>
    <row r="4" customFormat="false" ht="15.75" hidden="false" customHeight="false" outlineLevel="0" collapsed="false">
      <c r="B4" s="251"/>
    </row>
    <row r="5" customFormat="false" ht="18.75" hidden="false" customHeight="false" outlineLevel="0" collapsed="false">
      <c r="A5" s="252" t="str">
        <f aca="false">'7. Паспорт отчет о закупке'!A5:AV5</f>
        <v>Год раскрытия информации: 2025 год</v>
      </c>
      <c r="B5" s="252"/>
      <c r="C5" s="253"/>
      <c r="D5" s="253"/>
      <c r="E5" s="253"/>
      <c r="F5" s="253"/>
      <c r="G5" s="253"/>
      <c r="H5" s="253"/>
    </row>
    <row r="6" customFormat="false" ht="18.75" hidden="false" customHeight="false" outlineLevel="0" collapsed="false">
      <c r="A6" s="254"/>
      <c r="B6" s="255"/>
      <c r="C6" s="254"/>
      <c r="D6" s="254"/>
      <c r="E6" s="254"/>
      <c r="F6" s="254"/>
      <c r="G6" s="254"/>
      <c r="H6" s="254"/>
    </row>
    <row r="7" customFormat="false" ht="18.75" hidden="false" customHeight="false" outlineLevel="0" collapsed="false">
      <c r="A7" s="256" t="s">
        <v>4</v>
      </c>
      <c r="B7" s="256"/>
      <c r="C7" s="257"/>
      <c r="D7" s="257"/>
      <c r="E7" s="257"/>
      <c r="F7" s="257"/>
      <c r="G7" s="257"/>
      <c r="H7" s="257"/>
    </row>
    <row r="8" customFormat="false" ht="18.75" hidden="false" customHeight="false" outlineLevel="0" collapsed="false">
      <c r="A8" s="257"/>
      <c r="B8" s="258"/>
      <c r="C8" s="257"/>
      <c r="D8" s="257"/>
      <c r="E8" s="257"/>
      <c r="F8" s="257"/>
      <c r="G8" s="257"/>
      <c r="H8" s="257"/>
    </row>
    <row r="9" customFormat="false" ht="18.75" hidden="false" customHeight="false" outlineLevel="0" collapsed="false">
      <c r="A9" s="259" t="str">
        <f aca="false">'7. Паспорт отчет о закупке'!A9:AV9</f>
        <v>АО "Южные электрические сети Камчатки"</v>
      </c>
      <c r="B9" s="259"/>
      <c r="C9" s="260"/>
      <c r="D9" s="260"/>
      <c r="E9" s="260"/>
      <c r="F9" s="260"/>
      <c r="G9" s="260"/>
      <c r="H9" s="260"/>
    </row>
    <row r="10" customFormat="false" ht="18.75" hidden="false" customHeight="false" outlineLevel="0" collapsed="false">
      <c r="A10" s="261" t="s">
        <v>6</v>
      </c>
      <c r="B10" s="261"/>
      <c r="C10" s="262"/>
      <c r="D10" s="262"/>
      <c r="E10" s="262"/>
      <c r="F10" s="262"/>
      <c r="G10" s="262"/>
      <c r="H10" s="262"/>
    </row>
    <row r="11" customFormat="false" ht="18.75" hidden="false" customHeight="false" outlineLevel="0" collapsed="false">
      <c r="A11" s="257"/>
      <c r="B11" s="258"/>
      <c r="C11" s="257"/>
      <c r="D11" s="257"/>
      <c r="E11" s="257"/>
      <c r="F11" s="257"/>
      <c r="G11" s="257"/>
      <c r="H11" s="257"/>
    </row>
    <row r="12" customFormat="false" ht="30.75" hidden="false" customHeight="true" outlineLevel="0" collapsed="false">
      <c r="A12" s="256" t="str">
        <f aca="false">'7. Паспорт отчет о закупке'!A12:AV12</f>
        <v>Н_525_ИН-1</v>
      </c>
      <c r="B12" s="256"/>
      <c r="C12" s="260"/>
      <c r="D12" s="260"/>
      <c r="E12" s="260"/>
      <c r="F12" s="260"/>
      <c r="G12" s="260"/>
      <c r="H12" s="260"/>
    </row>
    <row r="13" customFormat="false" ht="18.75" hidden="false" customHeight="false" outlineLevel="0" collapsed="false">
      <c r="A13" s="261" t="s">
        <v>8</v>
      </c>
      <c r="B13" s="261"/>
      <c r="C13" s="262"/>
      <c r="D13" s="262"/>
      <c r="E13" s="262"/>
      <c r="F13" s="262"/>
      <c r="G13" s="262"/>
      <c r="H13" s="262"/>
    </row>
    <row r="14" customFormat="false" ht="18.75" hidden="false" customHeight="false" outlineLevel="0" collapsed="false">
      <c r="A14" s="263"/>
      <c r="B14" s="264"/>
      <c r="C14" s="263"/>
      <c r="D14" s="263"/>
      <c r="E14" s="263"/>
      <c r="F14" s="263"/>
      <c r="G14" s="263"/>
      <c r="H14" s="263"/>
    </row>
    <row r="15" customFormat="false" ht="120.75" hidden="false" customHeight="true" outlineLevel="0" collapsed="false">
      <c r="A15" s="265" t="str">
        <f aca="false">'7. Паспорт отчет о закупке'!A15:AV15</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c r="B15" s="265"/>
      <c r="C15" s="260"/>
      <c r="D15" s="260"/>
      <c r="E15" s="260"/>
      <c r="F15" s="260"/>
      <c r="G15" s="260"/>
      <c r="H15" s="260"/>
    </row>
    <row r="16" customFormat="false" ht="18.75" hidden="false" customHeight="false" outlineLevel="0" collapsed="false">
      <c r="A16" s="261" t="s">
        <v>10</v>
      </c>
      <c r="B16" s="261"/>
      <c r="C16" s="262"/>
      <c r="D16" s="262"/>
      <c r="E16" s="262"/>
      <c r="F16" s="262"/>
      <c r="G16" s="262"/>
      <c r="H16" s="262"/>
    </row>
    <row r="17" customFormat="false" ht="15.75" hidden="false" customHeight="false" outlineLevel="0" collapsed="false">
      <c r="B17" s="266"/>
    </row>
    <row r="18" customFormat="false" ht="33.75" hidden="false" customHeight="true" outlineLevel="0" collapsed="false">
      <c r="A18" s="267" t="s">
        <v>582</v>
      </c>
      <c r="B18" s="267"/>
    </row>
    <row r="19" customFormat="false" ht="15.75" hidden="false" customHeight="false" outlineLevel="0" collapsed="false">
      <c r="B19" s="251"/>
    </row>
    <row r="20" customFormat="false" ht="16.5" hidden="false" customHeight="false" outlineLevel="0" collapsed="false">
      <c r="B20" s="268"/>
    </row>
    <row r="21" customFormat="false" ht="135.75" hidden="false" customHeight="false" outlineLevel="0" collapsed="false">
      <c r="A21" s="269" t="s">
        <v>583</v>
      </c>
      <c r="B21" s="270" t="str">
        <f aca="false">A15</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row>
    <row r="22" customFormat="false" ht="32.25" hidden="false" customHeight="false" outlineLevel="0" collapsed="false">
      <c r="A22" s="269" t="s">
        <v>584</v>
      </c>
      <c r="B22" s="271" t="s">
        <v>585</v>
      </c>
    </row>
    <row r="23" customFormat="false" ht="16.5" hidden="false" customHeight="false" outlineLevel="0" collapsed="false">
      <c r="A23" s="269" t="s">
        <v>586</v>
      </c>
      <c r="B23" s="270" t="s">
        <v>17</v>
      </c>
    </row>
    <row r="24" customFormat="false" ht="16.5" hidden="false" customHeight="false" outlineLevel="0" collapsed="false">
      <c r="A24" s="269" t="s">
        <v>587</v>
      </c>
      <c r="B24" s="270" t="s">
        <v>588</v>
      </c>
    </row>
    <row r="25" customFormat="false" ht="15" hidden="false" customHeight="false" outlineLevel="0" collapsed="false">
      <c r="A25" s="272" t="s">
        <v>589</v>
      </c>
      <c r="B25" s="270" t="n">
        <v>2025</v>
      </c>
    </row>
    <row r="26" customFormat="false" ht="16.5" hidden="false" customHeight="false" outlineLevel="0" collapsed="false">
      <c r="A26" s="273" t="s">
        <v>590</v>
      </c>
      <c r="B26" s="270" t="s">
        <v>154</v>
      </c>
    </row>
    <row r="27" customFormat="false" ht="15" hidden="false" customHeight="false" outlineLevel="0" collapsed="false">
      <c r="A27" s="274" t="s">
        <v>591</v>
      </c>
      <c r="B27" s="275" t="n">
        <v>60.03985619</v>
      </c>
    </row>
    <row r="28" customFormat="false" ht="16.5" hidden="false" customHeight="false" outlineLevel="0" collapsed="false">
      <c r="A28" s="276" t="s">
        <v>592</v>
      </c>
      <c r="B28" s="270" t="s">
        <v>593</v>
      </c>
    </row>
    <row r="29" customFormat="false" ht="29.25" hidden="false" customHeight="false" outlineLevel="0" collapsed="false">
      <c r="A29" s="277" t="s">
        <v>594</v>
      </c>
      <c r="B29" s="278" t="n">
        <f aca="false">B30</f>
        <v>52.3154506</v>
      </c>
    </row>
    <row r="30" customFormat="false" ht="29.25" hidden="false" customHeight="false" outlineLevel="0" collapsed="false">
      <c r="A30" s="277" t="s">
        <v>595</v>
      </c>
      <c r="B30" s="278" t="n">
        <f aca="false">B38+B44+B49+B54+B59+B33+B64+B94+B99+B69+B74+B79+B89+B84</f>
        <v>52.3154506</v>
      </c>
    </row>
    <row r="31" customFormat="false" ht="16.5" hidden="false" customHeight="false" outlineLevel="0" collapsed="false">
      <c r="A31" s="276" t="s">
        <v>596</v>
      </c>
      <c r="B31" s="279"/>
    </row>
    <row r="32" customFormat="false" ht="16.5" hidden="false" customHeight="false" outlineLevel="0" collapsed="false">
      <c r="A32" s="277" t="s">
        <v>597</v>
      </c>
      <c r="B32" s="279" t="s">
        <v>598</v>
      </c>
    </row>
    <row r="33" customFormat="false" ht="16.5" hidden="false" customHeight="false" outlineLevel="0" collapsed="false">
      <c r="A33" s="276" t="s">
        <v>599</v>
      </c>
      <c r="B33" s="279" t="n">
        <v>1.3</v>
      </c>
    </row>
    <row r="34" customFormat="false" ht="16.5" hidden="false" customHeight="false" outlineLevel="0" collapsed="false">
      <c r="A34" s="276" t="s">
        <v>600</v>
      </c>
      <c r="B34" s="280" t="n">
        <f aca="false">B33/B27</f>
        <v>0.0216522837077768</v>
      </c>
    </row>
    <row r="35" customFormat="false" ht="16.5" hidden="false" customHeight="false" outlineLevel="0" collapsed="false">
      <c r="A35" s="276" t="s">
        <v>601</v>
      </c>
      <c r="B35" s="279" t="n">
        <v>0.299</v>
      </c>
    </row>
    <row r="36" customFormat="false" ht="16.5" hidden="false" customHeight="false" outlineLevel="0" collapsed="false">
      <c r="A36" s="276" t="s">
        <v>602</v>
      </c>
      <c r="B36" s="279" t="n">
        <v>0</v>
      </c>
    </row>
    <row r="37" customFormat="false" ht="29.25" hidden="false" customHeight="false" outlineLevel="0" collapsed="false">
      <c r="A37" s="277" t="s">
        <v>603</v>
      </c>
      <c r="B37" s="279" t="s">
        <v>604</v>
      </c>
    </row>
    <row r="38" customFormat="false" ht="16.5" hidden="false" customHeight="false" outlineLevel="0" collapsed="false">
      <c r="A38" s="276" t="s">
        <v>605</v>
      </c>
      <c r="B38" s="279" t="n">
        <v>0.135</v>
      </c>
    </row>
    <row r="39" customFormat="false" ht="16.5" hidden="false" customHeight="false" outlineLevel="0" collapsed="false">
      <c r="A39" s="276" t="s">
        <v>600</v>
      </c>
      <c r="B39" s="281" t="n">
        <f aca="false">B38/B27</f>
        <v>0.00224850638503836</v>
      </c>
    </row>
    <row r="40" customFormat="false" ht="16.5" hidden="false" customHeight="false" outlineLevel="0" collapsed="false">
      <c r="A40" s="276" t="s">
        <v>601</v>
      </c>
      <c r="B40" s="279" t="n">
        <v>0.135</v>
      </c>
    </row>
    <row r="41" customFormat="false" ht="16.5" hidden="false" customHeight="false" outlineLevel="0" collapsed="false">
      <c r="A41" s="276" t="s">
        <v>602</v>
      </c>
      <c r="B41" s="279" t="n">
        <v>0.135</v>
      </c>
    </row>
    <row r="42" customFormat="false" ht="29.25" hidden="false" customHeight="false" outlineLevel="0" collapsed="false">
      <c r="A42" s="277" t="s">
        <v>606</v>
      </c>
      <c r="B42" s="279" t="n">
        <f aca="false">B44+B49+B54+B59+B64+B69</f>
        <v>30.747381</v>
      </c>
    </row>
    <row r="43" customFormat="false" ht="16.5" hidden="false" customHeight="false" outlineLevel="0" collapsed="false">
      <c r="A43" s="277" t="s">
        <v>607</v>
      </c>
      <c r="B43" s="279" t="s">
        <v>608</v>
      </c>
    </row>
    <row r="44" customFormat="false" ht="16.5" hidden="false" customHeight="false" outlineLevel="0" collapsed="false">
      <c r="A44" s="276" t="s">
        <v>599</v>
      </c>
      <c r="B44" s="279" t="n">
        <v>2.711983</v>
      </c>
    </row>
    <row r="45" customFormat="false" ht="16.5" hidden="false" customHeight="false" outlineLevel="0" collapsed="false">
      <c r="A45" s="276" t="s">
        <v>600</v>
      </c>
      <c r="B45" s="280" t="n">
        <f aca="false">B44/B27</f>
        <v>0.0451697117897444</v>
      </c>
    </row>
    <row r="46" customFormat="false" ht="16.5" hidden="false" customHeight="false" outlineLevel="0" collapsed="false">
      <c r="A46" s="276" t="s">
        <v>601</v>
      </c>
      <c r="B46" s="279" t="n">
        <v>2.39198</v>
      </c>
    </row>
    <row r="47" customFormat="false" ht="16.5" hidden="false" customHeight="false" outlineLevel="0" collapsed="false">
      <c r="A47" s="276" t="s">
        <v>602</v>
      </c>
      <c r="B47" s="279" t="n">
        <f aca="false">B44/1.2</f>
        <v>2.25998583333333</v>
      </c>
    </row>
    <row r="48" customFormat="false" ht="26.25" hidden="false" customHeight="true" outlineLevel="0" collapsed="false">
      <c r="A48" s="277" t="s">
        <v>609</v>
      </c>
      <c r="B48" s="279" t="s">
        <v>610</v>
      </c>
    </row>
    <row r="49" customFormat="false" ht="16.5" hidden="false" customHeight="false" outlineLevel="0" collapsed="false">
      <c r="A49" s="276" t="s">
        <v>611</v>
      </c>
      <c r="B49" s="279" t="n">
        <v>3.011</v>
      </c>
    </row>
    <row r="50" customFormat="false" ht="21.75" hidden="false" customHeight="true" outlineLevel="0" collapsed="false">
      <c r="A50" s="276" t="s">
        <v>600</v>
      </c>
      <c r="B50" s="280" t="n">
        <f aca="false">B49/B27</f>
        <v>0.0501500201877815</v>
      </c>
    </row>
    <row r="51" customFormat="false" ht="16.5" hidden="false" customHeight="false" outlineLevel="0" collapsed="false">
      <c r="A51" s="276" t="s">
        <v>601</v>
      </c>
      <c r="B51" s="279" t="n">
        <v>2.7098</v>
      </c>
    </row>
    <row r="52" customFormat="false" ht="16.5" hidden="false" customHeight="false" outlineLevel="0" collapsed="false">
      <c r="A52" s="276" t="s">
        <v>602</v>
      </c>
      <c r="B52" s="279" t="n">
        <v>2.25816666666667</v>
      </c>
    </row>
    <row r="53" customFormat="false" ht="16.5" hidden="false" customHeight="false" outlineLevel="0" collapsed="false">
      <c r="A53" s="277" t="s">
        <v>612</v>
      </c>
      <c r="B53" s="279" t="s">
        <v>610</v>
      </c>
    </row>
    <row r="54" customFormat="false" ht="16.5" hidden="false" customHeight="false" outlineLevel="0" collapsed="false">
      <c r="A54" s="276" t="s">
        <v>611</v>
      </c>
      <c r="B54" s="279" t="n">
        <v>0.5184</v>
      </c>
    </row>
    <row r="55" customFormat="false" ht="16.5" hidden="false" customHeight="false" outlineLevel="0" collapsed="false">
      <c r="A55" s="276" t="s">
        <v>600</v>
      </c>
      <c r="B55" s="280" t="n">
        <v>0.0139353714889396</v>
      </c>
    </row>
    <row r="56" customFormat="false" ht="16.5" hidden="false" customHeight="false" outlineLevel="0" collapsed="false">
      <c r="A56" s="276" t="s">
        <v>601</v>
      </c>
      <c r="B56" s="279" t="n">
        <v>0.5184</v>
      </c>
    </row>
    <row r="57" customFormat="false" ht="16.5" hidden="false" customHeight="false" outlineLevel="0" collapsed="false">
      <c r="A57" s="276" t="s">
        <v>602</v>
      </c>
      <c r="B57" s="279" t="n">
        <v>0.432</v>
      </c>
    </row>
    <row r="58" customFormat="false" ht="16.5" hidden="false" customHeight="false" outlineLevel="0" collapsed="false">
      <c r="A58" s="277" t="s">
        <v>613</v>
      </c>
      <c r="B58" s="279" t="s">
        <v>610</v>
      </c>
    </row>
    <row r="59" customFormat="false" ht="16.5" hidden="false" customHeight="false" outlineLevel="0" collapsed="false">
      <c r="A59" s="276" t="s">
        <v>611</v>
      </c>
      <c r="B59" s="279" t="n">
        <v>0.595</v>
      </c>
    </row>
    <row r="60" customFormat="false" ht="16.5" hidden="false" customHeight="false" outlineLevel="0" collapsed="false">
      <c r="A60" s="276" t="s">
        <v>600</v>
      </c>
      <c r="B60" s="280" t="n">
        <v>0.0159944946680538</v>
      </c>
    </row>
    <row r="61" customFormat="false" ht="16.5" hidden="false" customHeight="false" outlineLevel="0" collapsed="false">
      <c r="A61" s="276" t="s">
        <v>601</v>
      </c>
      <c r="B61" s="279" t="n">
        <v>0.595</v>
      </c>
    </row>
    <row r="62" customFormat="false" ht="16.5" hidden="false" customHeight="false" outlineLevel="0" collapsed="false">
      <c r="A62" s="276" t="s">
        <v>602</v>
      </c>
      <c r="B62" s="279" t="n">
        <v>0.595</v>
      </c>
    </row>
    <row r="63" customFormat="false" ht="16.5" hidden="false" customHeight="false" outlineLevel="0" collapsed="false">
      <c r="A63" s="277" t="s">
        <v>614</v>
      </c>
      <c r="B63" s="279" t="s">
        <v>615</v>
      </c>
    </row>
    <row r="64" customFormat="false" ht="16.5" hidden="false" customHeight="false" outlineLevel="0" collapsed="false">
      <c r="A64" s="276" t="s">
        <v>616</v>
      </c>
      <c r="B64" s="279" t="n">
        <v>13.915998</v>
      </c>
    </row>
    <row r="65" customFormat="false" ht="16.5" hidden="false" customHeight="false" outlineLevel="0" collapsed="false">
      <c r="A65" s="276" t="s">
        <v>600</v>
      </c>
      <c r="B65" s="280" t="n">
        <f aca="false">B64/B27</f>
        <v>0.231779335979119</v>
      </c>
    </row>
    <row r="66" customFormat="false" ht="16.5" hidden="false" customHeight="false" outlineLevel="0" collapsed="false">
      <c r="A66" s="276" t="s">
        <v>601</v>
      </c>
      <c r="B66" s="279" t="n">
        <v>13.915998</v>
      </c>
    </row>
    <row r="67" customFormat="false" ht="16.5" hidden="false" customHeight="false" outlineLevel="0" collapsed="false">
      <c r="A67" s="276" t="s">
        <v>602</v>
      </c>
      <c r="B67" s="279" t="n">
        <f aca="false">0.595+11.596665</f>
        <v>12.191665</v>
      </c>
    </row>
    <row r="68" customFormat="false" ht="16.5" hidden="false" customHeight="false" outlineLevel="0" collapsed="false">
      <c r="A68" s="277" t="s">
        <v>617</v>
      </c>
      <c r="B68" s="279" t="s">
        <v>618</v>
      </c>
    </row>
    <row r="69" customFormat="false" ht="16.5" hidden="false" customHeight="false" outlineLevel="0" collapsed="false">
      <c r="A69" s="276" t="s">
        <v>619</v>
      </c>
      <c r="B69" s="279" t="n">
        <v>9.995</v>
      </c>
    </row>
    <row r="70" customFormat="false" ht="16.5" hidden="false" customHeight="false" outlineLevel="0" collapsed="false">
      <c r="A70" s="276" t="s">
        <v>600</v>
      </c>
      <c r="B70" s="280" t="n">
        <f aca="false">B69/B29</f>
        <v>0.191052545383218</v>
      </c>
    </row>
    <row r="71" customFormat="false" ht="16.5" hidden="false" customHeight="false" outlineLevel="0" collapsed="false">
      <c r="A71" s="276" t="s">
        <v>601</v>
      </c>
      <c r="B71" s="279" t="n">
        <f aca="false">B69</f>
        <v>9.995</v>
      </c>
    </row>
    <row r="72" customFormat="false" ht="16.5" hidden="false" customHeight="false" outlineLevel="0" collapsed="false">
      <c r="A72" s="276" t="s">
        <v>602</v>
      </c>
      <c r="B72" s="279" t="n">
        <f aca="false">B71/1.2</f>
        <v>8.32916666666667</v>
      </c>
    </row>
    <row r="73" customFormat="false" ht="16.5" hidden="false" customHeight="false" outlineLevel="0" collapsed="false">
      <c r="A73" s="277" t="s">
        <v>620</v>
      </c>
      <c r="B73" s="279" t="s">
        <v>621</v>
      </c>
    </row>
    <row r="74" customFormat="false" ht="16.5" hidden="false" customHeight="false" outlineLevel="0" collapsed="false">
      <c r="A74" s="276" t="s">
        <v>619</v>
      </c>
      <c r="B74" s="279" t="n">
        <v>4.68</v>
      </c>
    </row>
    <row r="75" customFormat="false" ht="16.5" hidden="false" customHeight="false" outlineLevel="0" collapsed="false">
      <c r="A75" s="276" t="s">
        <v>600</v>
      </c>
      <c r="B75" s="280" t="n">
        <f aca="false">B74/B27</f>
        <v>0.0779482213479965</v>
      </c>
    </row>
    <row r="76" customFormat="false" ht="16.5" hidden="false" customHeight="false" outlineLevel="0" collapsed="false">
      <c r="A76" s="276" t="s">
        <v>601</v>
      </c>
      <c r="B76" s="279" t="n">
        <v>4.68</v>
      </c>
    </row>
    <row r="77" customFormat="false" ht="16.5" hidden="false" customHeight="false" outlineLevel="0" collapsed="false">
      <c r="A77" s="276" t="s">
        <v>602</v>
      </c>
      <c r="B77" s="279" t="s">
        <v>326</v>
      </c>
    </row>
    <row r="78" customFormat="false" ht="15" hidden="false" customHeight="false" outlineLevel="0" collapsed="false">
      <c r="A78" s="277" t="s">
        <v>622</v>
      </c>
      <c r="B78" s="279" t="s">
        <v>623</v>
      </c>
    </row>
    <row r="79" customFormat="false" ht="16.5" hidden="false" customHeight="false" outlineLevel="0" collapsed="false">
      <c r="A79" s="276" t="s">
        <v>619</v>
      </c>
      <c r="B79" s="279" t="n">
        <v>7.8</v>
      </c>
    </row>
    <row r="80" customFormat="false" ht="16.5" hidden="false" customHeight="false" outlineLevel="0" collapsed="false">
      <c r="A80" s="276" t="s">
        <v>600</v>
      </c>
      <c r="B80" s="280" t="n">
        <f aca="false">B79/B27</f>
        <v>0.129913702246661</v>
      </c>
    </row>
    <row r="81" customFormat="false" ht="16.5" hidden="false" customHeight="false" outlineLevel="0" collapsed="false">
      <c r="A81" s="276" t="s">
        <v>601</v>
      </c>
      <c r="B81" s="279" t="n">
        <v>7.8</v>
      </c>
    </row>
    <row r="82" customFormat="false" ht="16.5" hidden="false" customHeight="false" outlineLevel="0" collapsed="false">
      <c r="A82" s="276" t="s">
        <v>602</v>
      </c>
      <c r="B82" s="279" t="s">
        <v>326</v>
      </c>
    </row>
    <row r="83" customFormat="false" ht="15" hidden="false" customHeight="false" outlineLevel="0" collapsed="false">
      <c r="A83" s="277" t="s">
        <v>624</v>
      </c>
      <c r="B83" s="282" t="s">
        <v>625</v>
      </c>
    </row>
    <row r="84" customFormat="false" ht="15" hidden="false" customHeight="false" outlineLevel="0" collapsed="false">
      <c r="A84" s="276" t="s">
        <v>619</v>
      </c>
      <c r="B84" s="279" t="n">
        <v>6.7191</v>
      </c>
    </row>
    <row r="85" customFormat="false" ht="15" hidden="false" customHeight="false" outlineLevel="0" collapsed="false">
      <c r="A85" s="276" t="s">
        <v>600</v>
      </c>
      <c r="B85" s="280" t="n">
        <f aca="false">B84/B27</f>
        <v>0.111910661123787</v>
      </c>
    </row>
    <row r="86" customFormat="false" ht="15" hidden="false" customHeight="false" outlineLevel="0" collapsed="false">
      <c r="A86" s="276" t="s">
        <v>601</v>
      </c>
      <c r="B86" s="279" t="n">
        <v>4.188</v>
      </c>
    </row>
    <row r="87" customFormat="false" ht="15" hidden="false" customHeight="false" outlineLevel="0" collapsed="false">
      <c r="A87" s="276" t="s">
        <v>602</v>
      </c>
      <c r="B87" s="279" t="s">
        <v>326</v>
      </c>
    </row>
    <row r="88" customFormat="false" ht="16.5" hidden="false" customHeight="false" outlineLevel="0" collapsed="false">
      <c r="A88" s="277" t="s">
        <v>626</v>
      </c>
      <c r="B88" s="279" t="s">
        <v>627</v>
      </c>
    </row>
    <row r="89" customFormat="false" ht="16.5" hidden="false" customHeight="false" outlineLevel="0" collapsed="false">
      <c r="A89" s="276" t="s">
        <v>619</v>
      </c>
      <c r="B89" s="279" t="n">
        <v>0.820336</v>
      </c>
    </row>
    <row r="90" customFormat="false" ht="16.5" hidden="false" customHeight="false" outlineLevel="0" collapsed="false">
      <c r="A90" s="276" t="s">
        <v>600</v>
      </c>
      <c r="B90" s="280" t="n">
        <f aca="false">B89/B27</f>
        <v>0.0136631906213098</v>
      </c>
    </row>
    <row r="91" customFormat="false" ht="16.5" hidden="false" customHeight="false" outlineLevel="0" collapsed="false">
      <c r="A91" s="276" t="s">
        <v>601</v>
      </c>
      <c r="B91" s="279" t="n">
        <v>0.820336</v>
      </c>
    </row>
    <row r="92" customFormat="false" ht="16.5" hidden="false" customHeight="false" outlineLevel="0" collapsed="false">
      <c r="A92" s="276" t="s">
        <v>602</v>
      </c>
      <c r="B92" s="279" t="s">
        <v>23</v>
      </c>
    </row>
    <row r="93" customFormat="false" ht="16.5" hidden="false" customHeight="false" outlineLevel="0" collapsed="false">
      <c r="A93" s="277" t="s">
        <v>628</v>
      </c>
      <c r="B93" s="279" t="s">
        <v>629</v>
      </c>
    </row>
    <row r="94" customFormat="false" ht="16.5" hidden="false" customHeight="false" outlineLevel="0" collapsed="false">
      <c r="A94" s="276" t="s">
        <v>616</v>
      </c>
      <c r="B94" s="279" t="n">
        <v>0.02</v>
      </c>
    </row>
    <row r="95" customFormat="false" ht="16.5" hidden="false" customHeight="false" outlineLevel="0" collapsed="false">
      <c r="A95" s="276" t="s">
        <v>600</v>
      </c>
      <c r="B95" s="280" t="n">
        <f aca="false">B94/B30</f>
        <v>0.000382296238885879</v>
      </c>
    </row>
    <row r="96" customFormat="false" ht="16.5" hidden="false" customHeight="false" outlineLevel="0" collapsed="false">
      <c r="A96" s="276" t="s">
        <v>601</v>
      </c>
      <c r="B96" s="279" t="n">
        <v>0.02</v>
      </c>
    </row>
    <row r="97" customFormat="false" ht="16.5" hidden="false" customHeight="false" outlineLevel="0" collapsed="false">
      <c r="A97" s="276" t="s">
        <v>602</v>
      </c>
      <c r="B97" s="279" t="n">
        <v>0.02</v>
      </c>
    </row>
    <row r="98" customFormat="false" ht="16.5" hidden="false" customHeight="false" outlineLevel="0" collapsed="false">
      <c r="A98" s="277" t="s">
        <v>630</v>
      </c>
      <c r="B98" s="279" t="s">
        <v>631</v>
      </c>
    </row>
    <row r="99" customFormat="false" ht="16.5" hidden="false" customHeight="false" outlineLevel="0" collapsed="false">
      <c r="A99" s="276" t="s">
        <v>616</v>
      </c>
      <c r="B99" s="279" t="n">
        <v>0.0936336</v>
      </c>
    </row>
    <row r="100" customFormat="false" ht="16.5" hidden="false" customHeight="false" outlineLevel="0" collapsed="false">
      <c r="A100" s="276" t="s">
        <v>600</v>
      </c>
      <c r="B100" s="280" t="n">
        <f aca="false">B99/B35</f>
        <v>0.313155852842809</v>
      </c>
    </row>
    <row r="101" customFormat="false" ht="16.5" hidden="false" customHeight="false" outlineLevel="0" collapsed="false">
      <c r="A101" s="276" t="s">
        <v>601</v>
      </c>
      <c r="B101" s="279" t="n">
        <f aca="false">B99</f>
        <v>0.0936336</v>
      </c>
    </row>
    <row r="102" customFormat="false" ht="16.5" hidden="false" customHeight="false" outlineLevel="0" collapsed="false">
      <c r="A102" s="276" t="s">
        <v>602</v>
      </c>
      <c r="B102" s="280" t="n">
        <v>0.078028</v>
      </c>
    </row>
    <row r="103" customFormat="false" ht="29.25" hidden="false" customHeight="false" outlineLevel="0" collapsed="false">
      <c r="A103" s="283" t="s">
        <v>632</v>
      </c>
      <c r="B103" s="279" t="s">
        <v>23</v>
      </c>
    </row>
    <row r="104" customFormat="false" ht="16.5" hidden="false" customHeight="false" outlineLevel="0" collapsed="false">
      <c r="A104" s="284" t="s">
        <v>596</v>
      </c>
      <c r="B104" s="279" t="s">
        <v>23</v>
      </c>
    </row>
    <row r="105" customFormat="false" ht="16.5" hidden="false" customHeight="false" outlineLevel="0" collapsed="false">
      <c r="A105" s="284" t="s">
        <v>633</v>
      </c>
      <c r="B105" s="279" t="s">
        <v>23</v>
      </c>
    </row>
    <row r="106" customFormat="false" ht="16.5" hidden="false" customHeight="false" outlineLevel="0" collapsed="false">
      <c r="A106" s="284" t="s">
        <v>634</v>
      </c>
      <c r="B106" s="279" t="s">
        <v>23</v>
      </c>
    </row>
    <row r="107" customFormat="false" ht="16.5" hidden="false" customHeight="false" outlineLevel="0" collapsed="false">
      <c r="A107" s="284" t="s">
        <v>635</v>
      </c>
      <c r="B107" s="279" t="s">
        <v>23</v>
      </c>
    </row>
    <row r="108" customFormat="false" ht="16.5" hidden="false" customHeight="false" outlineLevel="0" collapsed="false">
      <c r="A108" s="272" t="s">
        <v>636</v>
      </c>
      <c r="B108" s="280" t="n">
        <f aca="false">B109/B27</f>
        <v>0.872780542381243</v>
      </c>
    </row>
    <row r="109" customFormat="false" ht="16.5" hidden="false" customHeight="false" outlineLevel="0" collapsed="false">
      <c r="A109" s="272" t="s">
        <v>637</v>
      </c>
      <c r="B109" s="279" t="n">
        <f aca="false">1.13520352+5.51601978+0.00313043+0.0340112+0.57960366+13.915998+0.21234279+0.0936336+1.27545494+13.03759193+0.57471904+0.62572234+0.0130104+15.38517662</f>
        <v>52.40161825</v>
      </c>
    </row>
    <row r="110" customFormat="false" ht="16.5" hidden="false" customHeight="false" outlineLevel="0" collapsed="false">
      <c r="A110" s="272" t="s">
        <v>638</v>
      </c>
      <c r="B110" s="280" t="n">
        <f aca="false">B111/B27</f>
        <v>0.552005311856827</v>
      </c>
    </row>
    <row r="111" customFormat="false" ht="16.5" hidden="false" customHeight="false" outlineLevel="0" collapsed="false">
      <c r="A111" s="273" t="s">
        <v>639</v>
      </c>
      <c r="B111" s="279" t="n">
        <f aca="false">1.26832793+0.00260869+2.90665906+2.16784376+0.181269+0.078028+11.86827328+0.97950661+0.47893253+0.52143528+8.7923615+3.8970739</f>
        <v>33.14231954</v>
      </c>
    </row>
    <row r="112" customFormat="false" ht="15.75" hidden="false" customHeight="true" outlineLevel="0" collapsed="false">
      <c r="A112" s="283" t="s">
        <v>640</v>
      </c>
      <c r="B112" s="285" t="s">
        <v>23</v>
      </c>
    </row>
    <row r="113" customFormat="false" ht="16.5" hidden="false" customHeight="false" outlineLevel="0" collapsed="false">
      <c r="A113" s="286" t="s">
        <v>641</v>
      </c>
      <c r="B113" s="285" t="s">
        <v>23</v>
      </c>
    </row>
    <row r="114" customFormat="false" ht="16.5" hidden="false" customHeight="false" outlineLevel="0" collapsed="false">
      <c r="A114" s="286" t="s">
        <v>642</v>
      </c>
      <c r="B114" s="285" t="s">
        <v>604</v>
      </c>
    </row>
    <row r="115" customFormat="false" ht="16.5" hidden="false" customHeight="false" outlineLevel="0" collapsed="false">
      <c r="A115" s="286" t="s">
        <v>643</v>
      </c>
      <c r="B115" s="285" t="s">
        <v>23</v>
      </c>
    </row>
    <row r="116" customFormat="false" ht="16.5" hidden="false" customHeight="false" outlineLevel="0" collapsed="false">
      <c r="A116" s="286" t="s">
        <v>644</v>
      </c>
      <c r="B116" s="285" t="s">
        <v>23</v>
      </c>
    </row>
    <row r="117" customFormat="false" ht="30.75" hidden="false" customHeight="false" outlineLevel="0" collapsed="false">
      <c r="A117" s="287" t="s">
        <v>645</v>
      </c>
      <c r="B117" s="285" t="s">
        <v>646</v>
      </c>
    </row>
    <row r="118" customFormat="false" ht="30.75" hidden="false" customHeight="false" outlineLevel="0" collapsed="false">
      <c r="A118" s="284" t="s">
        <v>647</v>
      </c>
      <c r="B118" s="279" t="s">
        <v>23</v>
      </c>
    </row>
    <row r="119" customFormat="false" ht="29.25" hidden="false" customHeight="false" outlineLevel="0" collapsed="false">
      <c r="A119" s="272" t="s">
        <v>648</v>
      </c>
      <c r="B119" s="279" t="s">
        <v>23</v>
      </c>
    </row>
    <row r="120" customFormat="false" ht="16.5" hidden="false" customHeight="false" outlineLevel="0" collapsed="false">
      <c r="A120" s="284" t="s">
        <v>596</v>
      </c>
      <c r="B120" s="279" t="s">
        <v>23</v>
      </c>
    </row>
    <row r="121" customFormat="false" ht="16.5" hidden="false" customHeight="false" outlineLevel="0" collapsed="false">
      <c r="A121" s="284" t="s">
        <v>649</v>
      </c>
      <c r="B121" s="279" t="s">
        <v>23</v>
      </c>
    </row>
    <row r="122" customFormat="false" ht="16.5" hidden="false" customHeight="false" outlineLevel="0" collapsed="false">
      <c r="A122" s="284" t="s">
        <v>650</v>
      </c>
      <c r="B122" s="279" t="s">
        <v>23</v>
      </c>
    </row>
    <row r="123" customFormat="false" ht="16.5" hidden="false" customHeight="false" outlineLevel="0" collapsed="false">
      <c r="A123" s="288" t="s">
        <v>651</v>
      </c>
      <c r="B123" s="279" t="s">
        <v>23</v>
      </c>
    </row>
    <row r="124" customFormat="false" ht="16.5" hidden="false" customHeight="false" outlineLevel="0" collapsed="false">
      <c r="A124" s="272" t="s">
        <v>652</v>
      </c>
      <c r="B124" s="279" t="s">
        <v>23</v>
      </c>
    </row>
    <row r="125" customFormat="false" ht="16.5" hidden="false" customHeight="false" outlineLevel="0" collapsed="false">
      <c r="A125" s="286" t="s">
        <v>653</v>
      </c>
      <c r="B125" s="279" t="s">
        <v>23</v>
      </c>
    </row>
    <row r="126" customFormat="false" ht="16.5" hidden="false" customHeight="false" outlineLevel="0" collapsed="false">
      <c r="A126" s="286" t="s">
        <v>654</v>
      </c>
      <c r="B126" s="279" t="s">
        <v>23</v>
      </c>
    </row>
    <row r="127" customFormat="false" ht="16.5" hidden="false" customHeight="false" outlineLevel="0" collapsed="false">
      <c r="A127" s="286" t="s">
        <v>655</v>
      </c>
      <c r="B127" s="279" t="s">
        <v>23</v>
      </c>
    </row>
    <row r="128" customFormat="false" ht="45.75" hidden="false" customHeight="false" outlineLevel="0" collapsed="false">
      <c r="A128" s="289" t="s">
        <v>656</v>
      </c>
      <c r="B128" s="279" t="s">
        <v>657</v>
      </c>
    </row>
    <row r="129" customFormat="false" ht="28.5" hidden="false" customHeight="true" outlineLevel="0" collapsed="false">
      <c r="A129" s="283" t="s">
        <v>658</v>
      </c>
      <c r="B129" s="279" t="s">
        <v>23</v>
      </c>
    </row>
    <row r="130" customFormat="false" ht="15.75" hidden="false" customHeight="false" outlineLevel="0" collapsed="false">
      <c r="A130" s="286" t="s">
        <v>659</v>
      </c>
      <c r="B130" s="279"/>
    </row>
    <row r="131" customFormat="false" ht="15.75" hidden="false" customHeight="false" outlineLevel="0" collapsed="false">
      <c r="A131" s="286" t="s">
        <v>660</v>
      </c>
      <c r="B131" s="279"/>
    </row>
    <row r="132" customFormat="false" ht="15.75" hidden="false" customHeight="false" outlineLevel="0" collapsed="false">
      <c r="A132" s="286" t="s">
        <v>661</v>
      </c>
      <c r="B132" s="279"/>
    </row>
    <row r="133" customFormat="false" ht="15.75" hidden="false" customHeight="false" outlineLevel="0" collapsed="false">
      <c r="A133" s="286" t="s">
        <v>662</v>
      </c>
      <c r="B133" s="279"/>
    </row>
    <row r="134" customFormat="false" ht="16.5" hidden="false" customHeight="false" outlineLevel="0" collapsed="false">
      <c r="A134" s="290" t="s">
        <v>663</v>
      </c>
      <c r="B134" s="279"/>
    </row>
  </sheetData>
  <mergeCells count="10">
    <mergeCell ref="A5:B5"/>
    <mergeCell ref="A7:B7"/>
    <mergeCell ref="A9:B9"/>
    <mergeCell ref="A10:B10"/>
    <mergeCell ref="A12:B12"/>
    <mergeCell ref="A13:B13"/>
    <mergeCell ref="A15:B15"/>
    <mergeCell ref="A16:B16"/>
    <mergeCell ref="A18:B18"/>
    <mergeCell ref="B129:B134"/>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true"/>
  </sheetPr>
  <dimension ref="A1:AB29"/>
  <sheetViews>
    <sheetView showFormulas="false" showGridLines="true" showRowColHeaders="true" showZeros="true" rightToLeft="false" tabSelected="false" showOutlineSymbols="true" defaultGridColor="true" view="pageBreakPreview" topLeftCell="A7" colorId="64" zoomScale="65" zoomScaleNormal="100" zoomScalePageLayoutView="65" workbookViewId="0">
      <selection pane="topLeft" activeCell="A5" activeCellId="0" sqref="A5"/>
    </sheetView>
  </sheetViews>
  <sheetFormatPr defaultRowHeight="15" zeroHeight="false" outlineLevelRow="0" outlineLevelCol="0"/>
  <cols>
    <col collapsed="false" customWidth="true" hidden="false" outlineLevel="0" max="1" min="1" style="1" width="7.41"/>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7"/>
    <col collapsed="false" customWidth="true" hidden="false" outlineLevel="0" max="15" min="15" style="1" width="17.86"/>
    <col collapsed="false" customWidth="true" hidden="false" outlineLevel="0" max="16" min="16" style="1" width="23.87"/>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true" hidden="false" outlineLevel="0" max="1025" min="20" style="1" width="9.13"/>
  </cols>
  <sheetData>
    <row r="1" s="3" customFormat="true" ht="18.75" hidden="false" customHeight="true" outlineLevel="0" collapsed="false">
      <c r="A1" s="2"/>
      <c r="S1" s="4" t="s">
        <v>0</v>
      </c>
    </row>
    <row r="2" s="3" customFormat="true" ht="18.75" hidden="false" customHeight="true" outlineLevel="0" collapsed="false">
      <c r="A2" s="2"/>
      <c r="S2" s="5" t="s">
        <v>1</v>
      </c>
    </row>
    <row r="3" s="3" customFormat="true" ht="18.75" hidden="false" customHeight="false" outlineLevel="0" collapsed="false">
      <c r="S3" s="5" t="s">
        <v>2</v>
      </c>
    </row>
    <row r="4" s="3" customFormat="true" ht="18.75" hidden="false" customHeight="true" outlineLevel="0" collapsed="false">
      <c r="A4" s="7" t="str">
        <f aca="false">'1. паспорт местоположение'!A5:C5</f>
        <v>Год раскрытия информации: 2025 год</v>
      </c>
      <c r="B4" s="7"/>
      <c r="C4" s="7"/>
      <c r="D4" s="7"/>
      <c r="E4" s="7"/>
      <c r="F4" s="7"/>
      <c r="G4" s="7"/>
      <c r="H4" s="7"/>
      <c r="I4" s="7"/>
      <c r="J4" s="7"/>
      <c r="K4" s="7"/>
      <c r="L4" s="7"/>
      <c r="M4" s="7"/>
      <c r="N4" s="7"/>
      <c r="O4" s="7"/>
      <c r="P4" s="7"/>
      <c r="Q4" s="7"/>
      <c r="R4" s="7"/>
      <c r="S4" s="7"/>
    </row>
    <row r="5" s="3" customFormat="true" ht="18" hidden="false" customHeight="false" outlineLevel="0" collapsed="false">
      <c r="A5" s="9"/>
      <c r="B5" s="10"/>
      <c r="C5" s="10"/>
      <c r="D5" s="10"/>
      <c r="E5" s="10"/>
      <c r="F5" s="10"/>
      <c r="G5" s="10"/>
      <c r="H5" s="10"/>
      <c r="I5" s="10"/>
      <c r="J5" s="10"/>
      <c r="K5" s="10"/>
      <c r="L5" s="10"/>
      <c r="M5" s="10"/>
      <c r="N5" s="10"/>
      <c r="O5" s="10"/>
      <c r="P5" s="10"/>
      <c r="Q5" s="10"/>
      <c r="R5" s="10"/>
      <c r="S5" s="10"/>
    </row>
    <row r="6" s="3" customFormat="true" ht="18.75" hidden="false" customHeight="false" outlineLevel="0" collapsed="false">
      <c r="A6" s="11" t="s">
        <v>4</v>
      </c>
      <c r="B6" s="11"/>
      <c r="C6" s="11"/>
      <c r="D6" s="11"/>
      <c r="E6" s="11"/>
      <c r="F6" s="11"/>
      <c r="G6" s="11"/>
      <c r="H6" s="11"/>
      <c r="I6" s="11"/>
      <c r="J6" s="11"/>
      <c r="K6" s="11"/>
      <c r="L6" s="11"/>
      <c r="M6" s="11"/>
      <c r="N6" s="11"/>
      <c r="O6" s="11"/>
      <c r="P6" s="11"/>
      <c r="Q6" s="11"/>
      <c r="R6" s="11"/>
      <c r="S6" s="11"/>
      <c r="T6" s="12"/>
      <c r="U6" s="12"/>
      <c r="V6" s="12"/>
      <c r="W6" s="12"/>
      <c r="X6" s="12"/>
      <c r="Y6" s="12"/>
      <c r="Z6" s="12"/>
      <c r="AA6" s="12"/>
      <c r="AB6" s="12"/>
    </row>
    <row r="7" s="3" customFormat="true" ht="18.75" hidden="false" customHeight="false" outlineLevel="0" collapsed="false">
      <c r="A7" s="11"/>
      <c r="B7" s="11"/>
      <c r="C7" s="11"/>
      <c r="D7" s="11"/>
      <c r="E7" s="11"/>
      <c r="F7" s="11"/>
      <c r="G7" s="11"/>
      <c r="H7" s="11"/>
      <c r="I7" s="11"/>
      <c r="J7" s="11"/>
      <c r="K7" s="11"/>
      <c r="L7" s="11"/>
      <c r="M7" s="11"/>
      <c r="N7" s="11"/>
      <c r="O7" s="11"/>
      <c r="P7" s="11"/>
      <c r="Q7" s="11"/>
      <c r="R7" s="11"/>
      <c r="S7" s="11"/>
      <c r="T7" s="12"/>
      <c r="U7" s="12"/>
      <c r="V7" s="12"/>
      <c r="W7" s="12"/>
      <c r="X7" s="12"/>
      <c r="Y7" s="12"/>
      <c r="Z7" s="12"/>
      <c r="AA7" s="12"/>
      <c r="AB7" s="12"/>
    </row>
    <row r="8" s="3" customFormat="true" ht="18.75" hidden="false" customHeight="false" outlineLevel="0" collapsed="false">
      <c r="A8" s="41" t="str">
        <f aca="false">'1. паспорт местоположение'!A9:C9</f>
        <v>АО "Южные электрические сети Камчатки"</v>
      </c>
      <c r="B8" s="41"/>
      <c r="C8" s="41"/>
      <c r="D8" s="41"/>
      <c r="E8" s="41"/>
      <c r="F8" s="41"/>
      <c r="G8" s="41"/>
      <c r="H8" s="41"/>
      <c r="I8" s="41"/>
      <c r="J8" s="41"/>
      <c r="K8" s="41"/>
      <c r="L8" s="41"/>
      <c r="M8" s="41"/>
      <c r="N8" s="41"/>
      <c r="O8" s="41"/>
      <c r="P8" s="41"/>
      <c r="Q8" s="41"/>
      <c r="R8" s="41"/>
      <c r="S8" s="41"/>
      <c r="T8" s="12"/>
      <c r="U8" s="12"/>
      <c r="V8" s="12"/>
      <c r="W8" s="12"/>
      <c r="X8" s="12"/>
      <c r="Y8" s="12"/>
      <c r="Z8" s="12"/>
      <c r="AA8" s="12"/>
      <c r="AB8" s="12"/>
    </row>
    <row r="9" s="3" customFormat="true" ht="18.75" hidden="false" customHeight="false" outlineLevel="0" collapsed="false">
      <c r="A9" s="16" t="s">
        <v>6</v>
      </c>
      <c r="B9" s="16"/>
      <c r="C9" s="16"/>
      <c r="D9" s="16"/>
      <c r="E9" s="16"/>
      <c r="F9" s="16"/>
      <c r="G9" s="16"/>
      <c r="H9" s="16"/>
      <c r="I9" s="16"/>
      <c r="J9" s="16"/>
      <c r="K9" s="16"/>
      <c r="L9" s="16"/>
      <c r="M9" s="16"/>
      <c r="N9" s="16"/>
      <c r="O9" s="16"/>
      <c r="P9" s="16"/>
      <c r="Q9" s="16"/>
      <c r="R9" s="16"/>
      <c r="S9" s="16"/>
      <c r="T9" s="12"/>
      <c r="U9" s="12"/>
      <c r="V9" s="12"/>
      <c r="W9" s="12"/>
      <c r="X9" s="12"/>
      <c r="Y9" s="12"/>
      <c r="Z9" s="12"/>
      <c r="AA9" s="12"/>
      <c r="AB9" s="12"/>
    </row>
    <row r="10" s="3" customFormat="true" ht="18.75" hidden="false" customHeight="false" outlineLevel="0" collapsed="false">
      <c r="A10" s="11"/>
      <c r="B10" s="11"/>
      <c r="C10" s="11"/>
      <c r="D10" s="11"/>
      <c r="E10" s="11"/>
      <c r="F10" s="11"/>
      <c r="G10" s="11"/>
      <c r="H10" s="11"/>
      <c r="I10" s="11"/>
      <c r="J10" s="11"/>
      <c r="K10" s="11"/>
      <c r="L10" s="11"/>
      <c r="M10" s="11"/>
      <c r="N10" s="11"/>
      <c r="O10" s="11"/>
      <c r="P10" s="11"/>
      <c r="Q10" s="11"/>
      <c r="R10" s="11"/>
      <c r="S10" s="11"/>
      <c r="T10" s="12"/>
      <c r="U10" s="12"/>
      <c r="V10" s="12"/>
      <c r="W10" s="12"/>
      <c r="X10" s="12"/>
      <c r="Y10" s="12"/>
      <c r="Z10" s="12"/>
      <c r="AA10" s="12"/>
      <c r="AB10" s="12"/>
    </row>
    <row r="11" s="3" customFormat="true" ht="18.75" hidden="false" customHeight="false" outlineLevel="0" collapsed="false">
      <c r="A11" s="11" t="str">
        <f aca="false">'1. паспорт местоположение'!A12:C12</f>
        <v>Н_525_ИН-1</v>
      </c>
      <c r="B11" s="11"/>
      <c r="C11" s="11"/>
      <c r="D11" s="11"/>
      <c r="E11" s="11"/>
      <c r="F11" s="11"/>
      <c r="G11" s="11"/>
      <c r="H11" s="11"/>
      <c r="I11" s="11"/>
      <c r="J11" s="11"/>
      <c r="K11" s="11"/>
      <c r="L11" s="11"/>
      <c r="M11" s="11"/>
      <c r="N11" s="11"/>
      <c r="O11" s="11"/>
      <c r="P11" s="11"/>
      <c r="Q11" s="11"/>
      <c r="R11" s="11"/>
      <c r="S11" s="11"/>
      <c r="T11" s="12"/>
      <c r="U11" s="12"/>
      <c r="V11" s="12"/>
      <c r="W11" s="12"/>
      <c r="X11" s="12"/>
      <c r="Y11" s="12"/>
      <c r="Z11" s="12"/>
      <c r="AA11" s="12"/>
      <c r="AB11" s="12"/>
    </row>
    <row r="12" s="3" customFormat="true" ht="18.75" hidden="false" customHeight="false" outlineLevel="0" collapsed="false">
      <c r="A12" s="16" t="s">
        <v>8</v>
      </c>
      <c r="B12" s="16"/>
      <c r="C12" s="16"/>
      <c r="D12" s="16"/>
      <c r="E12" s="16"/>
      <c r="F12" s="16"/>
      <c r="G12" s="16"/>
      <c r="H12" s="16"/>
      <c r="I12" s="16"/>
      <c r="J12" s="16"/>
      <c r="K12" s="16"/>
      <c r="L12" s="16"/>
      <c r="M12" s="16"/>
      <c r="N12" s="16"/>
      <c r="O12" s="16"/>
      <c r="P12" s="16"/>
      <c r="Q12" s="16"/>
      <c r="R12" s="16"/>
      <c r="S12" s="16"/>
      <c r="T12" s="12"/>
      <c r="U12" s="12"/>
      <c r="V12" s="12"/>
      <c r="W12" s="12"/>
      <c r="X12" s="12"/>
      <c r="Y12" s="12"/>
      <c r="Z12" s="12"/>
      <c r="AA12" s="12"/>
      <c r="AB12" s="12"/>
    </row>
    <row r="13" s="19" customFormat="true" ht="15.75" hidden="false" customHeight="true" outlineLevel="0" collapsed="false">
      <c r="A13" s="16"/>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row>
    <row r="14" s="20" customFormat="true" ht="18.75" hidden="false" customHeight="false" outlineLevel="0" collapsed="false">
      <c r="A14" s="41" t="str">
        <f aca="false">'1. паспорт местоположение'!A15:C15</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c r="B14" s="41"/>
      <c r="C14" s="41"/>
      <c r="D14" s="41"/>
      <c r="E14" s="41"/>
      <c r="F14" s="41"/>
      <c r="G14" s="41"/>
      <c r="H14" s="41"/>
      <c r="I14" s="41"/>
      <c r="J14" s="41"/>
      <c r="K14" s="41"/>
      <c r="L14" s="41"/>
      <c r="M14" s="41"/>
      <c r="N14" s="41"/>
      <c r="O14" s="41"/>
      <c r="P14" s="41"/>
      <c r="Q14" s="41"/>
      <c r="R14" s="41"/>
      <c r="S14" s="41"/>
      <c r="T14" s="15"/>
      <c r="U14" s="15"/>
      <c r="V14" s="15"/>
      <c r="W14" s="15"/>
      <c r="X14" s="15"/>
      <c r="Y14" s="15"/>
      <c r="Z14" s="15"/>
      <c r="AA14" s="15"/>
      <c r="AB14" s="15"/>
    </row>
    <row r="15" s="20" customFormat="true" ht="15" hidden="false" customHeight="true" outlineLevel="0" collapsed="false">
      <c r="A15" s="16" t="s">
        <v>10</v>
      </c>
      <c r="B15" s="16"/>
      <c r="C15" s="16"/>
      <c r="D15" s="16"/>
      <c r="E15" s="16"/>
      <c r="F15" s="16"/>
      <c r="G15" s="16"/>
      <c r="H15" s="16"/>
      <c r="I15" s="16"/>
      <c r="J15" s="16"/>
      <c r="K15" s="16"/>
      <c r="L15" s="16"/>
      <c r="M15" s="16"/>
      <c r="N15" s="16"/>
      <c r="O15" s="16"/>
      <c r="P15" s="16"/>
      <c r="Q15" s="16"/>
      <c r="R15" s="16"/>
      <c r="S15" s="16"/>
      <c r="T15" s="17"/>
      <c r="U15" s="17"/>
      <c r="V15" s="17"/>
      <c r="W15" s="17"/>
      <c r="X15" s="17"/>
      <c r="Y15" s="17"/>
      <c r="Z15" s="17"/>
      <c r="AA15" s="17"/>
      <c r="AB15" s="17"/>
    </row>
    <row r="16" s="20" customFormat="true" ht="15" hidden="false" customHeight="true" outlineLevel="0" collapsed="false">
      <c r="A16" s="16"/>
      <c r="B16" s="16"/>
      <c r="C16" s="16"/>
      <c r="D16" s="16"/>
      <c r="E16" s="16"/>
      <c r="F16" s="16"/>
      <c r="G16" s="16"/>
      <c r="H16" s="16"/>
      <c r="I16" s="16"/>
      <c r="J16" s="16"/>
      <c r="K16" s="16"/>
      <c r="L16" s="16"/>
      <c r="M16" s="16"/>
      <c r="N16" s="16"/>
      <c r="O16" s="16"/>
      <c r="P16" s="16"/>
      <c r="Q16" s="16"/>
      <c r="R16" s="16"/>
      <c r="S16" s="16"/>
      <c r="T16" s="22"/>
      <c r="U16" s="22"/>
      <c r="V16" s="22"/>
      <c r="W16" s="22"/>
      <c r="X16" s="22"/>
      <c r="Y16" s="22"/>
    </row>
    <row r="17" s="20" customFormat="true" ht="45.75" hidden="false" customHeight="true" outlineLevel="0" collapsed="false">
      <c r="A17" s="14" t="s">
        <v>74</v>
      </c>
      <c r="B17" s="14"/>
      <c r="C17" s="14"/>
      <c r="D17" s="14"/>
      <c r="E17" s="14"/>
      <c r="F17" s="14"/>
      <c r="G17" s="14"/>
      <c r="H17" s="14"/>
      <c r="I17" s="14"/>
      <c r="J17" s="14"/>
      <c r="K17" s="14"/>
      <c r="L17" s="14"/>
      <c r="M17" s="14"/>
      <c r="N17" s="14"/>
      <c r="O17" s="14"/>
      <c r="P17" s="14"/>
      <c r="Q17" s="14"/>
      <c r="R17" s="14"/>
      <c r="S17" s="14"/>
      <c r="T17" s="23"/>
      <c r="U17" s="23"/>
      <c r="V17" s="23"/>
      <c r="W17" s="23"/>
      <c r="X17" s="23"/>
      <c r="Y17" s="23"/>
      <c r="Z17" s="23"/>
      <c r="AA17" s="23"/>
      <c r="AB17" s="23"/>
    </row>
    <row r="18" s="20" customFormat="true" ht="15" hidden="false" customHeight="true" outlineLevel="0" collapsed="false">
      <c r="A18" s="42"/>
      <c r="B18" s="42"/>
      <c r="C18" s="42"/>
      <c r="D18" s="42"/>
      <c r="E18" s="42"/>
      <c r="F18" s="42"/>
      <c r="G18" s="42"/>
      <c r="H18" s="42"/>
      <c r="I18" s="42"/>
      <c r="J18" s="42"/>
      <c r="K18" s="42"/>
      <c r="L18" s="42"/>
      <c r="M18" s="42"/>
      <c r="N18" s="42"/>
      <c r="O18" s="42"/>
      <c r="P18" s="42"/>
      <c r="Q18" s="42"/>
      <c r="R18" s="42"/>
      <c r="S18" s="42"/>
      <c r="T18" s="22"/>
      <c r="U18" s="22"/>
      <c r="V18" s="22"/>
      <c r="W18" s="22"/>
      <c r="X18" s="22"/>
      <c r="Y18" s="22"/>
    </row>
    <row r="19" s="20" customFormat="true" ht="54" hidden="false" customHeight="true" outlineLevel="0" collapsed="false">
      <c r="A19" s="43" t="s">
        <v>12</v>
      </c>
      <c r="B19" s="43" t="s">
        <v>75</v>
      </c>
      <c r="C19" s="43" t="s">
        <v>76</v>
      </c>
      <c r="D19" s="43" t="s">
        <v>77</v>
      </c>
      <c r="E19" s="43" t="s">
        <v>78</v>
      </c>
      <c r="F19" s="43" t="s">
        <v>79</v>
      </c>
      <c r="G19" s="43" t="s">
        <v>80</v>
      </c>
      <c r="H19" s="43" t="s">
        <v>81</v>
      </c>
      <c r="I19" s="43" t="s">
        <v>82</v>
      </c>
      <c r="J19" s="43" t="s">
        <v>83</v>
      </c>
      <c r="K19" s="43" t="s">
        <v>84</v>
      </c>
      <c r="L19" s="43" t="s">
        <v>85</v>
      </c>
      <c r="M19" s="43" t="s">
        <v>86</v>
      </c>
      <c r="N19" s="43" t="s">
        <v>87</v>
      </c>
      <c r="O19" s="43" t="s">
        <v>88</v>
      </c>
      <c r="P19" s="43" t="s">
        <v>89</v>
      </c>
      <c r="Q19" s="43" t="s">
        <v>90</v>
      </c>
      <c r="R19" s="43"/>
      <c r="S19" s="44" t="s">
        <v>91</v>
      </c>
      <c r="T19" s="22"/>
      <c r="U19" s="22"/>
      <c r="V19" s="22"/>
      <c r="W19" s="22"/>
      <c r="X19" s="22"/>
      <c r="Y19" s="22"/>
    </row>
    <row r="20" s="20" customFormat="true" ht="180.75" hidden="false" customHeight="true" outlineLevel="0" collapsed="false">
      <c r="A20" s="43"/>
      <c r="B20" s="43"/>
      <c r="C20" s="43"/>
      <c r="D20" s="43"/>
      <c r="E20" s="43"/>
      <c r="F20" s="43"/>
      <c r="G20" s="43"/>
      <c r="H20" s="43"/>
      <c r="I20" s="43"/>
      <c r="J20" s="43"/>
      <c r="K20" s="43"/>
      <c r="L20" s="43"/>
      <c r="M20" s="43"/>
      <c r="N20" s="43"/>
      <c r="O20" s="43"/>
      <c r="P20" s="43"/>
      <c r="Q20" s="43" t="s">
        <v>92</v>
      </c>
      <c r="R20" s="45" t="s">
        <v>93</v>
      </c>
      <c r="S20" s="44"/>
      <c r="T20" s="16"/>
      <c r="U20" s="16"/>
      <c r="V20" s="16"/>
      <c r="W20" s="16"/>
      <c r="X20" s="16"/>
      <c r="Y20" s="16"/>
      <c r="Z20" s="28"/>
      <c r="AA20" s="28"/>
      <c r="AB20" s="28"/>
    </row>
    <row r="21" s="20" customFormat="true" ht="18.75" hidden="false" customHeight="false" outlineLevel="0" collapsed="false">
      <c r="A21" s="43" t="n">
        <v>1</v>
      </c>
      <c r="B21" s="46" t="n">
        <v>2</v>
      </c>
      <c r="C21" s="43" t="n">
        <v>3</v>
      </c>
      <c r="D21" s="46" t="n">
        <v>4</v>
      </c>
      <c r="E21" s="43" t="n">
        <v>5</v>
      </c>
      <c r="F21" s="46" t="n">
        <v>6</v>
      </c>
      <c r="G21" s="43" t="n">
        <v>7</v>
      </c>
      <c r="H21" s="46" t="n">
        <v>8</v>
      </c>
      <c r="I21" s="43" t="n">
        <v>9</v>
      </c>
      <c r="J21" s="46" t="n">
        <v>10</v>
      </c>
      <c r="K21" s="43" t="n">
        <v>11</v>
      </c>
      <c r="L21" s="46" t="n">
        <v>12</v>
      </c>
      <c r="M21" s="43" t="n">
        <v>13</v>
      </c>
      <c r="N21" s="46" t="n">
        <v>14</v>
      </c>
      <c r="O21" s="43" t="n">
        <v>15</v>
      </c>
      <c r="P21" s="46" t="n">
        <v>16</v>
      </c>
      <c r="Q21" s="43" t="n">
        <v>17</v>
      </c>
      <c r="R21" s="46" t="n">
        <v>18</v>
      </c>
      <c r="S21" s="43" t="n">
        <v>19</v>
      </c>
      <c r="T21" s="16"/>
      <c r="U21" s="16"/>
      <c r="V21" s="16"/>
      <c r="W21" s="16"/>
      <c r="X21" s="16"/>
      <c r="Y21" s="16"/>
      <c r="Z21" s="28"/>
      <c r="AA21" s="28"/>
      <c r="AB21" s="28"/>
    </row>
    <row r="22" s="20" customFormat="true" ht="32.25" hidden="true" customHeight="true" outlineLevel="0" collapsed="false">
      <c r="A22" s="47" t="n">
        <v>0</v>
      </c>
      <c r="B22" s="47" t="n">
        <v>0</v>
      </c>
      <c r="C22" s="47" t="n">
        <v>0</v>
      </c>
      <c r="D22" s="47" t="n">
        <v>0</v>
      </c>
      <c r="E22" s="47" t="n">
        <v>0</v>
      </c>
      <c r="F22" s="47" t="n">
        <v>0</v>
      </c>
      <c r="G22" s="47" t="n">
        <v>0</v>
      </c>
      <c r="H22" s="47" t="n">
        <v>0</v>
      </c>
      <c r="I22" s="47" t="n">
        <v>0</v>
      </c>
      <c r="J22" s="47" t="n">
        <v>0</v>
      </c>
      <c r="K22" s="47" t="n">
        <v>0</v>
      </c>
      <c r="L22" s="47" t="n">
        <v>0</v>
      </c>
      <c r="M22" s="47" t="n">
        <v>0</v>
      </c>
      <c r="N22" s="47" t="n">
        <v>0</v>
      </c>
      <c r="O22" s="47" t="n">
        <v>0</v>
      </c>
      <c r="P22" s="47" t="n">
        <v>0</v>
      </c>
      <c r="Q22" s="47" t="n">
        <v>0</v>
      </c>
      <c r="R22" s="47" t="n">
        <v>0</v>
      </c>
      <c r="S22" s="47" t="n">
        <v>0</v>
      </c>
      <c r="T22" s="16"/>
      <c r="U22" s="16"/>
      <c r="V22" s="16"/>
      <c r="W22" s="16"/>
      <c r="X22" s="16"/>
      <c r="Y22" s="16"/>
      <c r="Z22" s="28"/>
      <c r="AA22" s="28"/>
      <c r="AB22" s="28"/>
    </row>
    <row r="23" s="20" customFormat="true" ht="18.75" hidden="true" customHeight="false" outlineLevel="0" collapsed="false">
      <c r="A23" s="47" t="n">
        <v>0</v>
      </c>
      <c r="B23" s="47" t="n">
        <v>0</v>
      </c>
      <c r="C23" s="47" t="n">
        <v>0</v>
      </c>
      <c r="D23" s="47" t="n">
        <v>0</v>
      </c>
      <c r="E23" s="47" t="n">
        <v>0</v>
      </c>
      <c r="F23" s="47" t="n">
        <v>0</v>
      </c>
      <c r="G23" s="47" t="n">
        <v>0</v>
      </c>
      <c r="H23" s="47" t="n">
        <v>0</v>
      </c>
      <c r="I23" s="47" t="n">
        <v>0</v>
      </c>
      <c r="J23" s="47" t="n">
        <v>0</v>
      </c>
      <c r="K23" s="47" t="n">
        <v>0</v>
      </c>
      <c r="L23" s="47" t="n">
        <v>0</v>
      </c>
      <c r="M23" s="47" t="n">
        <v>0</v>
      </c>
      <c r="N23" s="47" t="n">
        <v>0</v>
      </c>
      <c r="O23" s="47" t="n">
        <v>0</v>
      </c>
      <c r="P23" s="47" t="n">
        <v>0</v>
      </c>
      <c r="Q23" s="47" t="n">
        <v>0</v>
      </c>
      <c r="R23" s="47" t="n">
        <v>0</v>
      </c>
      <c r="S23" s="47" t="n">
        <v>0</v>
      </c>
      <c r="T23" s="16"/>
      <c r="U23" s="16"/>
      <c r="V23" s="16"/>
      <c r="W23" s="16"/>
      <c r="X23" s="28"/>
      <c r="Y23" s="28"/>
      <c r="Z23" s="28"/>
      <c r="AA23" s="28"/>
      <c r="AB23" s="28"/>
    </row>
    <row r="24" s="20" customFormat="true" ht="18.75" hidden="true" customHeight="false" outlineLevel="0" collapsed="false">
      <c r="A24" s="47" t="n">
        <v>0</v>
      </c>
      <c r="B24" s="47" t="n">
        <v>0</v>
      </c>
      <c r="C24" s="47" t="n">
        <v>0</v>
      </c>
      <c r="D24" s="47" t="n">
        <v>0</v>
      </c>
      <c r="E24" s="47" t="n">
        <v>0</v>
      </c>
      <c r="F24" s="47" t="n">
        <v>0</v>
      </c>
      <c r="G24" s="47" t="n">
        <v>0</v>
      </c>
      <c r="H24" s="47" t="n">
        <v>0</v>
      </c>
      <c r="I24" s="47" t="n">
        <v>0</v>
      </c>
      <c r="J24" s="47" t="n">
        <v>0</v>
      </c>
      <c r="K24" s="47" t="n">
        <v>0</v>
      </c>
      <c r="L24" s="47" t="n">
        <v>0</v>
      </c>
      <c r="M24" s="47" t="n">
        <v>0</v>
      </c>
      <c r="N24" s="47" t="n">
        <v>0</v>
      </c>
      <c r="O24" s="47" t="n">
        <v>0</v>
      </c>
      <c r="P24" s="47" t="n">
        <v>0</v>
      </c>
      <c r="Q24" s="47" t="n">
        <v>0</v>
      </c>
      <c r="R24" s="47" t="n">
        <v>0</v>
      </c>
      <c r="S24" s="47" t="n">
        <v>0</v>
      </c>
      <c r="T24" s="16"/>
      <c r="U24" s="16"/>
      <c r="V24" s="16"/>
      <c r="W24" s="16"/>
      <c r="X24" s="28"/>
      <c r="Y24" s="28"/>
      <c r="Z24" s="28"/>
      <c r="AA24" s="28"/>
      <c r="AB24" s="28"/>
    </row>
    <row r="25" s="20" customFormat="true" ht="18.75" hidden="true" customHeight="false" outlineLevel="0" collapsed="false">
      <c r="A25" s="47" t="n">
        <v>0</v>
      </c>
      <c r="B25" s="47" t="n">
        <v>0</v>
      </c>
      <c r="C25" s="47" t="n">
        <v>0</v>
      </c>
      <c r="D25" s="47" t="n">
        <v>0</v>
      </c>
      <c r="E25" s="47" t="n">
        <v>0</v>
      </c>
      <c r="F25" s="47" t="n">
        <v>0</v>
      </c>
      <c r="G25" s="47" t="n">
        <v>0</v>
      </c>
      <c r="H25" s="47" t="n">
        <v>0</v>
      </c>
      <c r="I25" s="47" t="n">
        <v>0</v>
      </c>
      <c r="J25" s="47" t="n">
        <v>0</v>
      </c>
      <c r="K25" s="47" t="n">
        <v>0</v>
      </c>
      <c r="L25" s="47" t="n">
        <v>0</v>
      </c>
      <c r="M25" s="47" t="n">
        <v>0</v>
      </c>
      <c r="N25" s="47" t="n">
        <v>0</v>
      </c>
      <c r="O25" s="47" t="n">
        <v>0</v>
      </c>
      <c r="P25" s="47" t="n">
        <v>0</v>
      </c>
      <c r="Q25" s="47" t="n">
        <v>0</v>
      </c>
      <c r="R25" s="47" t="n">
        <v>0</v>
      </c>
      <c r="S25" s="47" t="n">
        <v>0</v>
      </c>
      <c r="T25" s="16"/>
      <c r="U25" s="16"/>
      <c r="V25" s="16"/>
      <c r="W25" s="16"/>
      <c r="X25" s="28"/>
      <c r="Y25" s="28"/>
      <c r="Z25" s="28"/>
      <c r="AA25" s="28"/>
      <c r="AB25" s="28"/>
    </row>
    <row r="26" s="20" customFormat="true" ht="18.75" hidden="true" customHeight="false" outlineLevel="0" collapsed="false">
      <c r="A26" s="47" t="n">
        <v>0</v>
      </c>
      <c r="B26" s="47" t="n">
        <v>0</v>
      </c>
      <c r="C26" s="47" t="n">
        <v>0</v>
      </c>
      <c r="D26" s="47" t="n">
        <v>0</v>
      </c>
      <c r="E26" s="47" t="n">
        <v>0</v>
      </c>
      <c r="F26" s="47" t="n">
        <v>0</v>
      </c>
      <c r="G26" s="47" t="n">
        <v>0</v>
      </c>
      <c r="H26" s="47" t="n">
        <v>0</v>
      </c>
      <c r="I26" s="47" t="n">
        <v>0</v>
      </c>
      <c r="J26" s="47" t="n">
        <v>0</v>
      </c>
      <c r="K26" s="47" t="n">
        <v>0</v>
      </c>
      <c r="L26" s="47" t="n">
        <v>0</v>
      </c>
      <c r="M26" s="47" t="n">
        <v>0</v>
      </c>
      <c r="N26" s="47" t="n">
        <v>0</v>
      </c>
      <c r="O26" s="47" t="n">
        <v>0</v>
      </c>
      <c r="P26" s="47" t="n">
        <v>0</v>
      </c>
      <c r="Q26" s="47" t="n">
        <v>0</v>
      </c>
      <c r="R26" s="47" t="n">
        <v>0</v>
      </c>
      <c r="S26" s="47" t="n">
        <v>0</v>
      </c>
      <c r="T26" s="16"/>
      <c r="U26" s="16"/>
      <c r="V26" s="16"/>
      <c r="W26" s="16"/>
      <c r="X26" s="28"/>
      <c r="Y26" s="28"/>
      <c r="Z26" s="28"/>
      <c r="AA26" s="28"/>
      <c r="AB26" s="28"/>
    </row>
    <row r="27" s="20" customFormat="true" ht="18.75" hidden="true" customHeight="false" outlineLevel="0" collapsed="false">
      <c r="A27" s="47" t="n">
        <v>0</v>
      </c>
      <c r="B27" s="47" t="n">
        <v>0</v>
      </c>
      <c r="C27" s="47" t="n">
        <v>0</v>
      </c>
      <c r="D27" s="47" t="n">
        <v>0</v>
      </c>
      <c r="E27" s="47" t="n">
        <v>0</v>
      </c>
      <c r="F27" s="47" t="n">
        <v>0</v>
      </c>
      <c r="G27" s="47" t="n">
        <v>0</v>
      </c>
      <c r="H27" s="47" t="n">
        <v>0</v>
      </c>
      <c r="I27" s="47" t="n">
        <v>0</v>
      </c>
      <c r="J27" s="47" t="n">
        <v>0</v>
      </c>
      <c r="K27" s="47" t="n">
        <v>0</v>
      </c>
      <c r="L27" s="47" t="n">
        <v>0</v>
      </c>
      <c r="M27" s="47" t="n">
        <v>0</v>
      </c>
      <c r="N27" s="47" t="n">
        <v>0</v>
      </c>
      <c r="O27" s="47" t="n">
        <v>0</v>
      </c>
      <c r="P27" s="47" t="n">
        <v>0</v>
      </c>
      <c r="Q27" s="47" t="n">
        <v>0</v>
      </c>
      <c r="R27" s="47" t="n">
        <v>0</v>
      </c>
      <c r="S27" s="47" t="n">
        <v>0</v>
      </c>
      <c r="T27" s="16"/>
      <c r="U27" s="16"/>
      <c r="V27" s="16"/>
      <c r="W27" s="16"/>
      <c r="X27" s="28"/>
      <c r="Y27" s="28"/>
      <c r="Z27" s="28"/>
      <c r="AA27" s="28"/>
      <c r="AB27" s="28"/>
    </row>
    <row r="28" s="20" customFormat="true" ht="18.75" hidden="true" customHeight="false" outlineLevel="0" collapsed="false">
      <c r="A28" s="47" t="n">
        <v>0</v>
      </c>
      <c r="B28" s="47" t="n">
        <v>0</v>
      </c>
      <c r="C28" s="47" t="n">
        <v>0</v>
      </c>
      <c r="D28" s="47" t="n">
        <v>0</v>
      </c>
      <c r="E28" s="47" t="n">
        <v>0</v>
      </c>
      <c r="F28" s="47" t="n">
        <v>0</v>
      </c>
      <c r="G28" s="47" t="n">
        <v>0</v>
      </c>
      <c r="H28" s="47" t="n">
        <v>0</v>
      </c>
      <c r="I28" s="47" t="n">
        <v>0</v>
      </c>
      <c r="J28" s="47" t="n">
        <v>0</v>
      </c>
      <c r="K28" s="47" t="n">
        <v>0</v>
      </c>
      <c r="L28" s="47" t="n">
        <v>0</v>
      </c>
      <c r="M28" s="47" t="n">
        <v>0</v>
      </c>
      <c r="N28" s="47" t="n">
        <v>0</v>
      </c>
      <c r="O28" s="47" t="n">
        <v>0</v>
      </c>
      <c r="P28" s="47" t="n">
        <v>0</v>
      </c>
      <c r="Q28" s="47" t="n">
        <v>0</v>
      </c>
      <c r="R28" s="47" t="n">
        <v>0</v>
      </c>
      <c r="S28" s="47" t="n">
        <v>0</v>
      </c>
      <c r="T28" s="16"/>
      <c r="U28" s="16"/>
      <c r="V28" s="16"/>
      <c r="W28" s="16"/>
      <c r="X28" s="28"/>
      <c r="Y28" s="28"/>
      <c r="Z28" s="28"/>
      <c r="AA28" s="28"/>
      <c r="AB28" s="28"/>
    </row>
    <row r="29" customFormat="false" ht="20.25" hidden="false" customHeight="true" outlineLevel="0" collapsed="false">
      <c r="A29" s="48"/>
      <c r="B29" s="46" t="s">
        <v>94</v>
      </c>
      <c r="C29" s="49" t="s">
        <v>23</v>
      </c>
      <c r="D29" s="49" t="s">
        <v>23</v>
      </c>
      <c r="E29" s="49" t="s">
        <v>23</v>
      </c>
      <c r="F29" s="49" t="s">
        <v>23</v>
      </c>
      <c r="G29" s="49" t="s">
        <v>23</v>
      </c>
      <c r="H29" s="49" t="s">
        <v>23</v>
      </c>
      <c r="I29" s="49" t="s">
        <v>23</v>
      </c>
      <c r="J29" s="49" t="s">
        <v>23</v>
      </c>
      <c r="K29" s="49" t="s">
        <v>23</v>
      </c>
      <c r="L29" s="49" t="s">
        <v>23</v>
      </c>
      <c r="M29" s="49" t="s">
        <v>23</v>
      </c>
      <c r="N29" s="49" t="s">
        <v>23</v>
      </c>
      <c r="O29" s="49" t="s">
        <v>23</v>
      </c>
      <c r="P29" s="49" t="s">
        <v>23</v>
      </c>
      <c r="Q29" s="49" t="s">
        <v>23</v>
      </c>
      <c r="R29" s="49" t="s">
        <v>23</v>
      </c>
      <c r="S29" s="49" t="s">
        <v>23</v>
      </c>
      <c r="T29" s="39"/>
      <c r="U29" s="39"/>
      <c r="V29" s="39"/>
      <c r="W29" s="39"/>
      <c r="X29" s="39"/>
      <c r="Y29" s="39"/>
      <c r="Z29" s="39"/>
      <c r="AA29" s="39"/>
      <c r="AB29" s="39"/>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DI40"/>
  <sheetViews>
    <sheetView showFormulas="false" showGridLines="true" showRowColHeaders="true" showZeros="true" rightToLeft="false" tabSelected="false" showOutlineSymbols="true" defaultGridColor="true" view="pageBreakPreview" topLeftCell="A10" colorId="64" zoomScale="65" zoomScaleNormal="60" zoomScalePageLayoutView="65" workbookViewId="0">
      <selection pane="topLeft" activeCell="A7" activeCellId="0" sqref="A7"/>
    </sheetView>
  </sheetViews>
  <sheetFormatPr defaultRowHeight="15.75" zeroHeight="false" outlineLevelRow="0" outlineLevelCol="0"/>
  <cols>
    <col collapsed="false" customWidth="true" hidden="false" outlineLevel="0" max="1" min="1" style="50" width="9.58"/>
    <col collapsed="false" customWidth="true" hidden="false" outlineLevel="0" max="2" min="2" style="50" width="8.71"/>
    <col collapsed="false" customWidth="true" hidden="false" outlineLevel="0" max="3" min="3" style="50" width="12.71"/>
    <col collapsed="false" customWidth="true" hidden="false" outlineLevel="0" max="4" min="4" style="50" width="16.14"/>
    <col collapsed="false" customWidth="true" hidden="false" outlineLevel="0" max="5" min="5" style="50" width="11.14"/>
    <col collapsed="false" customWidth="true" hidden="false" outlineLevel="0" max="6" min="6" style="50" width="10.99"/>
    <col collapsed="false" customWidth="true" hidden="false" outlineLevel="0" max="8" min="7" style="50" width="8.71"/>
    <col collapsed="false" customWidth="true" hidden="false" outlineLevel="0" max="9" min="9" style="50" width="10.13"/>
    <col collapsed="false" customWidth="true" hidden="false" outlineLevel="0" max="10" min="10" style="50" width="9.29"/>
    <col collapsed="false" customWidth="true" hidden="false" outlineLevel="0" max="11" min="11" style="50" width="10.29"/>
    <col collapsed="false" customWidth="true" hidden="false" outlineLevel="0" max="15" min="12" style="50" width="8.71"/>
    <col collapsed="false" customWidth="true" hidden="false" outlineLevel="0" max="16" min="16" style="50" width="19.42"/>
    <col collapsed="false" customWidth="true" hidden="false" outlineLevel="0" max="17" min="17" style="50" width="21.71"/>
    <col collapsed="false" customWidth="true" hidden="false" outlineLevel="0" max="18" min="18" style="50" width="22.01"/>
    <col collapsed="false" customWidth="true" hidden="false" outlineLevel="0" max="19" min="19" style="50" width="19.71"/>
    <col collapsed="false" customWidth="true" hidden="false" outlineLevel="0" max="20" min="20" style="50" width="18.42"/>
    <col collapsed="false" customWidth="true" hidden="false" outlineLevel="0" max="237" min="21" style="50" width="10.71"/>
    <col collapsed="false" customWidth="true" hidden="false" outlineLevel="0" max="242" min="238" style="50" width="15.71"/>
    <col collapsed="false" customWidth="true" hidden="false" outlineLevel="0" max="246" min="243" style="50" width="12.71"/>
    <col collapsed="false" customWidth="true" hidden="false" outlineLevel="0" max="250" min="247" style="50" width="15.71"/>
    <col collapsed="false" customWidth="true" hidden="false" outlineLevel="0" max="251" min="251" style="50" width="22.86"/>
    <col collapsed="false" customWidth="true" hidden="false" outlineLevel="0" max="252" min="252" style="50" width="20.71"/>
    <col collapsed="false" customWidth="true" hidden="false" outlineLevel="0" max="253" min="253" style="50" width="16.71"/>
    <col collapsed="false" customWidth="true" hidden="false" outlineLevel="0" max="493" min="254" style="50" width="10.71"/>
    <col collapsed="false" customWidth="true" hidden="false" outlineLevel="0" max="498" min="494" style="50" width="15.71"/>
    <col collapsed="false" customWidth="true" hidden="false" outlineLevel="0" max="502" min="499" style="50" width="12.71"/>
    <col collapsed="false" customWidth="true" hidden="false" outlineLevel="0" max="506" min="503" style="50" width="15.71"/>
    <col collapsed="false" customWidth="true" hidden="false" outlineLevel="0" max="507" min="507" style="50" width="22.86"/>
    <col collapsed="false" customWidth="true" hidden="false" outlineLevel="0" max="508" min="508" style="50" width="20.71"/>
    <col collapsed="false" customWidth="true" hidden="false" outlineLevel="0" max="509" min="509" style="50" width="16.71"/>
    <col collapsed="false" customWidth="true" hidden="false" outlineLevel="0" max="749" min="510" style="50" width="10.71"/>
    <col collapsed="false" customWidth="true" hidden="false" outlineLevel="0" max="754" min="750" style="50" width="15.71"/>
    <col collapsed="false" customWidth="true" hidden="false" outlineLevel="0" max="758" min="755" style="50" width="12.71"/>
    <col collapsed="false" customWidth="true" hidden="false" outlineLevel="0" max="762" min="759" style="50" width="15.71"/>
    <col collapsed="false" customWidth="true" hidden="false" outlineLevel="0" max="763" min="763" style="50" width="22.86"/>
    <col collapsed="false" customWidth="true" hidden="false" outlineLevel="0" max="764" min="764" style="50" width="20.71"/>
    <col collapsed="false" customWidth="true" hidden="false" outlineLevel="0" max="765" min="765" style="50" width="16.71"/>
    <col collapsed="false" customWidth="true" hidden="false" outlineLevel="0" max="1005" min="766" style="50" width="10.71"/>
    <col collapsed="false" customWidth="true" hidden="false" outlineLevel="0" max="1010" min="1006" style="50" width="15.71"/>
    <col collapsed="false" customWidth="true" hidden="false" outlineLevel="0" max="1014" min="1011" style="50" width="12.71"/>
    <col collapsed="false" customWidth="true" hidden="false" outlineLevel="0" max="1018" min="1015" style="50" width="15.71"/>
    <col collapsed="false" customWidth="true" hidden="false" outlineLevel="0" max="1019" min="1019" style="50" width="22.86"/>
    <col collapsed="false" customWidth="true" hidden="false" outlineLevel="0" max="1020" min="1020" style="50" width="20.71"/>
    <col collapsed="false" customWidth="true" hidden="false" outlineLevel="0" max="1021" min="1021" style="50" width="16.71"/>
    <col collapsed="false" customWidth="true" hidden="false" outlineLevel="0" max="1025" min="1022" style="50"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T3" s="5" t="s">
        <v>1</v>
      </c>
    </row>
    <row r="4" s="3" customFormat="true" ht="18.75" hidden="false" customHeight="true" outlineLevel="0" collapsed="false">
      <c r="A4" s="2"/>
      <c r="T4" s="5" t="s">
        <v>2</v>
      </c>
    </row>
    <row r="5" s="3" customFormat="true" ht="18.75" hidden="false" customHeight="true" outlineLevel="0" collapsed="false">
      <c r="A5" s="2"/>
      <c r="T5" s="5"/>
    </row>
    <row r="6" s="3" customFormat="true" ht="18.75" hidden="false" customHeight="false" outlineLevel="0" collapsed="false">
      <c r="A6" s="7" t="str">
        <f aca="false">'1. паспорт местоположение'!A5:C5</f>
        <v>Год раскрытия информации: 2025 год</v>
      </c>
      <c r="B6" s="7"/>
      <c r="C6" s="7"/>
      <c r="D6" s="7"/>
      <c r="E6" s="7"/>
      <c r="F6" s="7"/>
      <c r="G6" s="7"/>
      <c r="H6" s="7"/>
      <c r="I6" s="7"/>
      <c r="J6" s="7"/>
      <c r="K6" s="7"/>
      <c r="L6" s="7"/>
      <c r="M6" s="7"/>
      <c r="N6" s="7"/>
      <c r="O6" s="7"/>
      <c r="P6" s="7"/>
      <c r="Q6" s="7"/>
      <c r="R6" s="7"/>
      <c r="S6" s="7"/>
      <c r="T6" s="7"/>
    </row>
    <row r="7" s="3" customFormat="true" ht="18" hidden="false" customHeight="false" outlineLevel="0" collapsed="false">
      <c r="A7" s="9"/>
      <c r="B7" s="10"/>
      <c r="C7" s="10"/>
      <c r="D7" s="10"/>
      <c r="E7" s="10"/>
      <c r="F7" s="10"/>
      <c r="G7" s="10"/>
      <c r="H7" s="10"/>
      <c r="I7" s="10"/>
      <c r="J7" s="10"/>
      <c r="K7" s="10"/>
      <c r="L7" s="10"/>
      <c r="M7" s="10"/>
      <c r="N7" s="10"/>
      <c r="O7" s="10"/>
      <c r="P7" s="10"/>
      <c r="Q7" s="10"/>
      <c r="R7" s="10"/>
      <c r="S7" s="10"/>
      <c r="T7" s="10"/>
    </row>
    <row r="8" s="3" customFormat="true" ht="18.75" hidden="false" customHeight="false" outlineLevel="0" collapsed="false">
      <c r="A8" s="11" t="s">
        <v>4</v>
      </c>
      <c r="B8" s="11"/>
      <c r="C8" s="11"/>
      <c r="D8" s="11"/>
      <c r="E8" s="11"/>
      <c r="F8" s="11"/>
      <c r="G8" s="11"/>
      <c r="H8" s="11"/>
      <c r="I8" s="11"/>
      <c r="J8" s="11"/>
      <c r="K8" s="11"/>
      <c r="L8" s="11"/>
      <c r="M8" s="11"/>
      <c r="N8" s="11"/>
      <c r="O8" s="11"/>
      <c r="P8" s="11"/>
      <c r="Q8" s="11"/>
      <c r="R8" s="11"/>
      <c r="S8" s="11"/>
      <c r="T8" s="11"/>
    </row>
    <row r="9" s="3" customFormat="true" ht="18.75" hidden="false" customHeight="false" outlineLevel="0" collapsed="false">
      <c r="A9" s="11"/>
      <c r="B9" s="11"/>
      <c r="C9" s="11"/>
      <c r="D9" s="11"/>
      <c r="E9" s="11"/>
      <c r="F9" s="11"/>
      <c r="G9" s="11"/>
      <c r="H9" s="11"/>
      <c r="I9" s="11"/>
      <c r="J9" s="11"/>
      <c r="K9" s="11"/>
      <c r="L9" s="11"/>
      <c r="M9" s="11"/>
      <c r="N9" s="11"/>
      <c r="O9" s="11"/>
      <c r="P9" s="11"/>
      <c r="Q9" s="11"/>
      <c r="R9" s="11"/>
      <c r="S9" s="11"/>
      <c r="T9" s="11"/>
    </row>
    <row r="10" s="3" customFormat="true" ht="18.75" hidden="false" customHeight="true" outlineLevel="0" collapsed="false">
      <c r="A10" s="11" t="str">
        <f aca="false">'2. паспорт  ТП'!A8:S8</f>
        <v>АО "Южные электрические сети Камчатки"</v>
      </c>
      <c r="B10" s="11"/>
      <c r="C10" s="11"/>
      <c r="D10" s="11"/>
      <c r="E10" s="11"/>
      <c r="F10" s="11"/>
      <c r="G10" s="11"/>
      <c r="H10" s="11"/>
      <c r="I10" s="11"/>
      <c r="J10" s="11"/>
      <c r="K10" s="11"/>
      <c r="L10" s="11"/>
      <c r="M10" s="11"/>
      <c r="N10" s="11"/>
      <c r="O10" s="11"/>
      <c r="P10" s="11"/>
      <c r="Q10" s="11"/>
      <c r="R10" s="11"/>
      <c r="S10" s="11"/>
      <c r="T10" s="11"/>
    </row>
    <row r="11" s="3" customFormat="true" ht="18.75" hidden="false" customHeight="true" outlineLevel="0" collapsed="false">
      <c r="A11" s="16" t="s">
        <v>6</v>
      </c>
      <c r="B11" s="16"/>
      <c r="C11" s="16"/>
      <c r="D11" s="16"/>
      <c r="E11" s="16"/>
      <c r="F11" s="16"/>
      <c r="G11" s="16"/>
      <c r="H11" s="16"/>
      <c r="I11" s="16"/>
      <c r="J11" s="16"/>
      <c r="K11" s="16"/>
      <c r="L11" s="16"/>
      <c r="M11" s="16"/>
      <c r="N11" s="16"/>
      <c r="O11" s="16"/>
      <c r="P11" s="16"/>
      <c r="Q11" s="16"/>
      <c r="R11" s="16"/>
      <c r="S11" s="16"/>
      <c r="T11" s="16"/>
    </row>
    <row r="12" s="3" customFormat="true" ht="18.75" hidden="false" customHeight="false" outlineLevel="0" collapsed="false">
      <c r="A12" s="11"/>
      <c r="B12" s="11"/>
      <c r="C12" s="11"/>
      <c r="D12" s="11"/>
      <c r="E12" s="11"/>
      <c r="F12" s="11"/>
      <c r="G12" s="11"/>
      <c r="H12" s="11"/>
      <c r="I12" s="11"/>
      <c r="J12" s="11"/>
      <c r="K12" s="11"/>
      <c r="L12" s="11"/>
      <c r="M12" s="11"/>
      <c r="N12" s="11"/>
      <c r="O12" s="11"/>
      <c r="P12" s="11"/>
      <c r="Q12" s="11"/>
      <c r="R12" s="11"/>
      <c r="S12" s="11"/>
      <c r="T12" s="11"/>
    </row>
    <row r="13" s="3" customFormat="true" ht="18.75" hidden="false" customHeight="true" outlineLevel="0" collapsed="false">
      <c r="A13" s="11" t="str">
        <f aca="false">'2. паспорт  ТП'!A11:S11</f>
        <v>Н_525_ИН-1</v>
      </c>
      <c r="B13" s="11"/>
      <c r="C13" s="11"/>
      <c r="D13" s="11"/>
      <c r="E13" s="11"/>
      <c r="F13" s="11"/>
      <c r="G13" s="11"/>
      <c r="H13" s="11"/>
      <c r="I13" s="11"/>
      <c r="J13" s="11"/>
      <c r="K13" s="11"/>
      <c r="L13" s="11"/>
      <c r="M13" s="11"/>
      <c r="N13" s="11"/>
      <c r="O13" s="11"/>
      <c r="P13" s="11"/>
      <c r="Q13" s="11"/>
      <c r="R13" s="11"/>
      <c r="S13" s="11"/>
      <c r="T13" s="11"/>
    </row>
    <row r="14" s="3" customFormat="true" ht="18.75" hidden="false" customHeight="true" outlineLevel="0" collapsed="false">
      <c r="A14" s="16" t="s">
        <v>8</v>
      </c>
      <c r="B14" s="16"/>
      <c r="C14" s="16"/>
      <c r="D14" s="16"/>
      <c r="E14" s="16"/>
      <c r="F14" s="16"/>
      <c r="G14" s="16"/>
      <c r="H14" s="16"/>
      <c r="I14" s="16"/>
      <c r="J14" s="16"/>
      <c r="K14" s="16"/>
      <c r="L14" s="16"/>
      <c r="M14" s="16"/>
      <c r="N14" s="16"/>
      <c r="O14" s="16"/>
      <c r="P14" s="16"/>
      <c r="Q14" s="16"/>
      <c r="R14" s="16"/>
      <c r="S14" s="16"/>
      <c r="T14" s="16"/>
    </row>
    <row r="15" s="19" customFormat="true" ht="15.75" hidden="false" customHeight="true" outlineLevel="0" collapsed="false">
      <c r="A15" s="16"/>
      <c r="B15" s="16"/>
      <c r="C15" s="16"/>
      <c r="D15" s="16"/>
      <c r="E15" s="16"/>
      <c r="F15" s="16"/>
      <c r="G15" s="16"/>
      <c r="H15" s="16"/>
      <c r="I15" s="16"/>
      <c r="J15" s="16"/>
      <c r="K15" s="16"/>
      <c r="L15" s="16"/>
      <c r="M15" s="16"/>
      <c r="N15" s="16"/>
      <c r="O15" s="16"/>
      <c r="P15" s="16"/>
      <c r="Q15" s="16"/>
      <c r="R15" s="16"/>
      <c r="S15" s="16"/>
      <c r="T15" s="16"/>
    </row>
    <row r="16" s="20" customFormat="true" ht="65.25" hidden="false" customHeight="true" outlineLevel="0" collapsed="false">
      <c r="A16" s="51" t="str">
        <f aca="false">'2. паспорт  ТП'!A14:S14</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c r="B16" s="51"/>
      <c r="C16" s="51"/>
      <c r="D16" s="51"/>
      <c r="E16" s="51"/>
      <c r="F16" s="51"/>
      <c r="G16" s="51"/>
      <c r="H16" s="51"/>
      <c r="I16" s="51"/>
      <c r="J16" s="51"/>
      <c r="K16" s="51"/>
      <c r="L16" s="51"/>
      <c r="M16" s="51"/>
      <c r="N16" s="51"/>
      <c r="O16" s="51"/>
      <c r="P16" s="51"/>
      <c r="Q16" s="51"/>
      <c r="R16" s="51"/>
      <c r="S16" s="51"/>
      <c r="T16" s="51"/>
    </row>
    <row r="17" s="20" customFormat="true" ht="15" hidden="false" customHeight="true" outlineLevel="0" collapsed="false">
      <c r="A17" s="16" t="s">
        <v>10</v>
      </c>
      <c r="B17" s="16"/>
      <c r="C17" s="16"/>
      <c r="D17" s="16"/>
      <c r="E17" s="16"/>
      <c r="F17" s="16"/>
      <c r="G17" s="16"/>
      <c r="H17" s="16"/>
      <c r="I17" s="16"/>
      <c r="J17" s="16"/>
      <c r="K17" s="16"/>
      <c r="L17" s="16"/>
      <c r="M17" s="16"/>
      <c r="N17" s="16"/>
      <c r="O17" s="16"/>
      <c r="P17" s="16"/>
      <c r="Q17" s="16"/>
      <c r="R17" s="16"/>
      <c r="S17" s="16"/>
      <c r="T17" s="16"/>
    </row>
    <row r="18" s="20" customFormat="true" ht="15" hidden="false" customHeight="true" outlineLevel="0" collapsed="false">
      <c r="A18" s="16"/>
      <c r="B18" s="16"/>
      <c r="C18" s="16"/>
      <c r="D18" s="16"/>
      <c r="E18" s="16"/>
      <c r="F18" s="16"/>
      <c r="G18" s="16"/>
      <c r="H18" s="16"/>
      <c r="I18" s="16"/>
      <c r="J18" s="16"/>
      <c r="K18" s="16"/>
      <c r="L18" s="16"/>
      <c r="M18" s="16"/>
      <c r="N18" s="16"/>
      <c r="O18" s="16"/>
      <c r="P18" s="16"/>
      <c r="Q18" s="16"/>
      <c r="R18" s="16"/>
      <c r="S18" s="16"/>
      <c r="T18" s="16"/>
    </row>
    <row r="19" s="20" customFormat="true" ht="15" hidden="false" customHeight="true" outlineLevel="0" collapsed="false">
      <c r="A19" s="41" t="s">
        <v>95</v>
      </c>
      <c r="B19" s="41"/>
      <c r="C19" s="41"/>
      <c r="D19" s="41"/>
      <c r="E19" s="41"/>
      <c r="F19" s="41"/>
      <c r="G19" s="41"/>
      <c r="H19" s="41"/>
      <c r="I19" s="41"/>
      <c r="J19" s="41"/>
      <c r="K19" s="41"/>
      <c r="L19" s="41"/>
      <c r="M19" s="41"/>
      <c r="N19" s="41"/>
      <c r="O19" s="41"/>
      <c r="P19" s="41"/>
      <c r="Q19" s="41"/>
      <c r="R19" s="41"/>
      <c r="S19" s="41"/>
      <c r="T19" s="41"/>
    </row>
    <row r="20" s="53" customFormat="true" ht="21" hidden="false" customHeight="true" outlineLevel="0" collapsed="false">
      <c r="A20" s="52"/>
      <c r="B20" s="52"/>
      <c r="C20" s="52"/>
      <c r="D20" s="52"/>
      <c r="E20" s="52"/>
      <c r="F20" s="52"/>
      <c r="G20" s="52"/>
      <c r="H20" s="52"/>
      <c r="I20" s="52"/>
      <c r="J20" s="52"/>
      <c r="K20" s="52"/>
      <c r="L20" s="52"/>
      <c r="M20" s="52"/>
      <c r="N20" s="52"/>
      <c r="O20" s="52"/>
      <c r="P20" s="52"/>
      <c r="Q20" s="52"/>
      <c r="R20" s="52"/>
      <c r="S20" s="52"/>
      <c r="T20" s="52"/>
    </row>
    <row r="21" customFormat="false" ht="46.5" hidden="false" customHeight="true" outlineLevel="0" collapsed="false">
      <c r="A21" s="54" t="s">
        <v>12</v>
      </c>
      <c r="B21" s="55" t="s">
        <v>96</v>
      </c>
      <c r="C21" s="55"/>
      <c r="D21" s="55" t="s">
        <v>97</v>
      </c>
      <c r="E21" s="55" t="s">
        <v>98</v>
      </c>
      <c r="F21" s="55"/>
      <c r="G21" s="55" t="s">
        <v>99</v>
      </c>
      <c r="H21" s="55"/>
      <c r="I21" s="55" t="s">
        <v>100</v>
      </c>
      <c r="J21" s="55"/>
      <c r="K21" s="55" t="s">
        <v>101</v>
      </c>
      <c r="L21" s="55" t="s">
        <v>102</v>
      </c>
      <c r="M21" s="55"/>
      <c r="N21" s="55" t="s">
        <v>103</v>
      </c>
      <c r="O21" s="55"/>
      <c r="P21" s="55" t="s">
        <v>104</v>
      </c>
      <c r="Q21" s="55" t="s">
        <v>105</v>
      </c>
      <c r="R21" s="55"/>
      <c r="S21" s="56" t="s">
        <v>106</v>
      </c>
      <c r="T21" s="56"/>
    </row>
    <row r="22" customFormat="false" ht="204.75" hidden="false" customHeight="true" outlineLevel="0" collapsed="false">
      <c r="A22" s="54"/>
      <c r="B22" s="55"/>
      <c r="C22" s="55"/>
      <c r="D22" s="55"/>
      <c r="E22" s="55"/>
      <c r="F22" s="55"/>
      <c r="G22" s="55"/>
      <c r="H22" s="55"/>
      <c r="I22" s="55"/>
      <c r="J22" s="55"/>
      <c r="K22" s="55"/>
      <c r="L22" s="55"/>
      <c r="M22" s="55"/>
      <c r="N22" s="55"/>
      <c r="O22" s="55"/>
      <c r="P22" s="55"/>
      <c r="Q22" s="55" t="s">
        <v>107</v>
      </c>
      <c r="R22" s="55" t="s">
        <v>108</v>
      </c>
      <c r="S22" s="55" t="s">
        <v>109</v>
      </c>
      <c r="T22" s="55" t="s">
        <v>110</v>
      </c>
    </row>
    <row r="23" customFormat="false" ht="51.75" hidden="false" customHeight="true" outlineLevel="0" collapsed="false">
      <c r="A23" s="54"/>
      <c r="B23" s="55" t="s">
        <v>111</v>
      </c>
      <c r="C23" s="55" t="s">
        <v>112</v>
      </c>
      <c r="D23" s="55"/>
      <c r="E23" s="55" t="s">
        <v>111</v>
      </c>
      <c r="F23" s="55" t="s">
        <v>112</v>
      </c>
      <c r="G23" s="55" t="s">
        <v>111</v>
      </c>
      <c r="H23" s="55" t="s">
        <v>112</v>
      </c>
      <c r="I23" s="55" t="s">
        <v>111</v>
      </c>
      <c r="J23" s="55" t="s">
        <v>112</v>
      </c>
      <c r="K23" s="55" t="s">
        <v>111</v>
      </c>
      <c r="L23" s="55" t="s">
        <v>111</v>
      </c>
      <c r="M23" s="55" t="s">
        <v>112</v>
      </c>
      <c r="N23" s="55" t="s">
        <v>111</v>
      </c>
      <c r="O23" s="55" t="s">
        <v>112</v>
      </c>
      <c r="P23" s="57" t="s">
        <v>111</v>
      </c>
      <c r="Q23" s="55" t="s">
        <v>111</v>
      </c>
      <c r="R23" s="55" t="s">
        <v>111</v>
      </c>
      <c r="S23" s="55" t="s">
        <v>111</v>
      </c>
      <c r="T23" s="55" t="s">
        <v>111</v>
      </c>
    </row>
    <row r="24" customFormat="false" ht="15.75" hidden="false" customHeight="false" outlineLevel="0" collapsed="false">
      <c r="A24" s="58" t="n">
        <v>1</v>
      </c>
      <c r="B24" s="58" t="n">
        <v>2</v>
      </c>
      <c r="C24" s="58" t="n">
        <v>3</v>
      </c>
      <c r="D24" s="58" t="n">
        <v>4</v>
      </c>
      <c r="E24" s="58" t="n">
        <v>5</v>
      </c>
      <c r="F24" s="58" t="n">
        <v>6</v>
      </c>
      <c r="G24" s="58" t="n">
        <v>7</v>
      </c>
      <c r="H24" s="58" t="n">
        <v>8</v>
      </c>
      <c r="I24" s="58" t="n">
        <v>9</v>
      </c>
      <c r="J24" s="58" t="n">
        <v>10</v>
      </c>
      <c r="K24" s="58" t="n">
        <v>11</v>
      </c>
      <c r="L24" s="58" t="n">
        <v>12</v>
      </c>
      <c r="M24" s="58" t="n">
        <v>13</v>
      </c>
      <c r="N24" s="58" t="n">
        <v>14</v>
      </c>
      <c r="O24" s="58" t="n">
        <v>15</v>
      </c>
      <c r="P24" s="58" t="n">
        <v>16</v>
      </c>
      <c r="Q24" s="58" t="n">
        <v>17</v>
      </c>
      <c r="R24" s="58" t="n">
        <v>18</v>
      </c>
      <c r="S24" s="58" t="n">
        <v>19</v>
      </c>
      <c r="T24" s="58" t="n">
        <v>20</v>
      </c>
    </row>
    <row r="25" s="53" customFormat="true" ht="24" hidden="false" customHeight="true" outlineLevel="0" collapsed="false">
      <c r="A25" s="59" t="s">
        <v>23</v>
      </c>
      <c r="B25" s="59" t="s">
        <v>23</v>
      </c>
      <c r="C25" s="59" t="s">
        <v>23</v>
      </c>
      <c r="D25" s="59" t="s">
        <v>23</v>
      </c>
      <c r="E25" s="59" t="s">
        <v>23</v>
      </c>
      <c r="F25" s="59" t="s">
        <v>23</v>
      </c>
      <c r="G25" s="59" t="s">
        <v>23</v>
      </c>
      <c r="H25" s="59" t="s">
        <v>23</v>
      </c>
      <c r="I25" s="59" t="s">
        <v>23</v>
      </c>
      <c r="J25" s="59" t="s">
        <v>23</v>
      </c>
      <c r="K25" s="59" t="s">
        <v>23</v>
      </c>
      <c r="L25" s="59" t="s">
        <v>23</v>
      </c>
      <c r="M25" s="59" t="s">
        <v>23</v>
      </c>
      <c r="N25" s="59" t="s">
        <v>23</v>
      </c>
      <c r="O25" s="59" t="s">
        <v>23</v>
      </c>
      <c r="P25" s="59" t="s">
        <v>23</v>
      </c>
      <c r="Q25" s="59" t="s">
        <v>23</v>
      </c>
      <c r="R25" s="59" t="s">
        <v>23</v>
      </c>
      <c r="S25" s="59" t="s">
        <v>23</v>
      </c>
      <c r="T25" s="59" t="s">
        <v>23</v>
      </c>
    </row>
    <row r="26" customFormat="false" ht="3" hidden="false" customHeight="true" outlineLevel="0" collapsed="false"/>
    <row r="27" s="60" customFormat="true" ht="12.75" hidden="false" customHeight="false" outlineLevel="0" collapsed="false">
      <c r="B27" s="61"/>
      <c r="C27" s="61"/>
      <c r="K27" s="61"/>
    </row>
    <row r="28" s="60" customFormat="true" ht="15.75" hidden="false" customHeight="false" outlineLevel="0" collapsed="false">
      <c r="B28" s="62" t="s">
        <v>113</v>
      </c>
      <c r="C28" s="62"/>
      <c r="D28" s="62"/>
      <c r="E28" s="62"/>
      <c r="F28" s="62"/>
      <c r="G28" s="62"/>
      <c r="H28" s="62"/>
      <c r="I28" s="62"/>
      <c r="J28" s="62"/>
      <c r="K28" s="62"/>
      <c r="L28" s="62"/>
      <c r="M28" s="62"/>
      <c r="N28" s="62"/>
      <c r="O28" s="62"/>
      <c r="P28" s="62"/>
      <c r="Q28" s="62"/>
      <c r="R28" s="62"/>
    </row>
    <row r="29" customFormat="false" ht="15.75" hidden="false" customHeight="false" outlineLevel="0" collapsed="false">
      <c r="B29" s="63" t="s">
        <v>114</v>
      </c>
      <c r="C29" s="63"/>
      <c r="D29" s="63"/>
      <c r="E29" s="63"/>
      <c r="F29" s="63"/>
      <c r="G29" s="63"/>
      <c r="H29" s="63"/>
      <c r="I29" s="63"/>
      <c r="J29" s="63"/>
      <c r="K29" s="63"/>
      <c r="L29" s="63"/>
      <c r="M29" s="63"/>
      <c r="N29" s="63"/>
      <c r="O29" s="63"/>
      <c r="P29" s="63"/>
      <c r="Q29" s="63"/>
      <c r="R29" s="63"/>
    </row>
    <row r="30" customFormat="false" ht="15.75" hidden="false" customHeight="false" outlineLevel="0" collapsed="false">
      <c r="B30" s="62"/>
      <c r="C30" s="62"/>
      <c r="D30" s="62"/>
      <c r="E30" s="62"/>
      <c r="F30" s="62"/>
      <c r="G30" s="62"/>
      <c r="H30" s="62"/>
      <c r="I30" s="62"/>
      <c r="J30" s="62"/>
      <c r="K30" s="62"/>
      <c r="L30" s="62"/>
      <c r="M30" s="62"/>
      <c r="N30" s="62"/>
      <c r="O30" s="62"/>
      <c r="P30" s="62"/>
      <c r="Q30" s="62"/>
      <c r="R30" s="62"/>
      <c r="S30" s="62"/>
      <c r="T30" s="62"/>
      <c r="U30" s="62"/>
      <c r="V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2"/>
      <c r="BM30" s="62"/>
      <c r="BN30" s="62"/>
      <c r="BO30" s="62"/>
      <c r="BP30" s="62"/>
      <c r="BQ30" s="62"/>
      <c r="BR30" s="62"/>
      <c r="BS30" s="62"/>
      <c r="BT30" s="62"/>
      <c r="BU30" s="62"/>
      <c r="BV30" s="62"/>
      <c r="BW30" s="62"/>
      <c r="BX30" s="62"/>
      <c r="BY30" s="62"/>
      <c r="BZ30" s="62"/>
      <c r="CA30" s="62"/>
      <c r="CB30" s="62"/>
      <c r="CC30" s="62"/>
      <c r="CD30" s="62"/>
      <c r="CE30" s="62"/>
      <c r="CF30" s="62"/>
      <c r="CG30" s="62"/>
      <c r="CH30" s="62"/>
      <c r="CI30" s="62"/>
      <c r="CJ30" s="62"/>
      <c r="CK30" s="62"/>
      <c r="CL30" s="62"/>
      <c r="CM30" s="62"/>
      <c r="CN30" s="62"/>
      <c r="CO30" s="62"/>
      <c r="CP30" s="62"/>
      <c r="CQ30" s="62"/>
      <c r="CR30" s="62"/>
      <c r="CS30" s="62"/>
      <c r="CT30" s="62"/>
      <c r="CU30" s="62"/>
      <c r="CV30" s="62"/>
      <c r="CW30" s="62"/>
      <c r="CX30" s="62"/>
      <c r="CY30" s="62"/>
      <c r="CZ30" s="62"/>
      <c r="DA30" s="62"/>
      <c r="DB30" s="62"/>
      <c r="DC30" s="62"/>
      <c r="DD30" s="62"/>
      <c r="DE30" s="62"/>
      <c r="DF30" s="62"/>
      <c r="DG30" s="62"/>
      <c r="DH30" s="62"/>
      <c r="DI30" s="62"/>
    </row>
    <row r="31" customFormat="false" ht="15.75" hidden="false" customHeight="false" outlineLevel="0" collapsed="false">
      <c r="B31" s="64" t="s">
        <v>115</v>
      </c>
      <c r="C31" s="64"/>
      <c r="D31" s="64"/>
      <c r="E31" s="64"/>
      <c r="F31" s="62"/>
      <c r="G31" s="62"/>
      <c r="H31" s="64"/>
      <c r="I31" s="64"/>
      <c r="J31" s="64"/>
      <c r="K31" s="64"/>
      <c r="L31" s="64"/>
      <c r="M31" s="64"/>
      <c r="N31" s="64"/>
      <c r="O31" s="64"/>
      <c r="P31" s="64"/>
      <c r="Q31" s="64"/>
      <c r="R31" s="64"/>
      <c r="S31" s="65"/>
      <c r="T31" s="65"/>
      <c r="U31" s="65"/>
      <c r="V31" s="65"/>
      <c r="AN31" s="65"/>
      <c r="AO31" s="65"/>
      <c r="AP31" s="65"/>
      <c r="AQ31" s="65"/>
      <c r="AR31" s="65"/>
      <c r="AS31" s="65"/>
      <c r="AT31" s="65"/>
      <c r="AU31" s="65"/>
      <c r="AV31" s="65"/>
      <c r="AW31" s="65"/>
      <c r="AX31" s="65"/>
      <c r="AY31" s="65"/>
      <c r="AZ31" s="65"/>
      <c r="BA31" s="65"/>
      <c r="BB31" s="65"/>
      <c r="BC31" s="65"/>
      <c r="BD31" s="65"/>
      <c r="BE31" s="65"/>
      <c r="BF31" s="65"/>
      <c r="BG31" s="65"/>
      <c r="BH31" s="65"/>
      <c r="BI31" s="65"/>
      <c r="BJ31" s="65"/>
      <c r="BK31" s="65"/>
      <c r="BL31" s="65"/>
      <c r="BM31" s="65"/>
      <c r="BN31" s="65"/>
      <c r="BO31" s="65"/>
      <c r="BP31" s="65"/>
      <c r="BQ31" s="65"/>
      <c r="BR31" s="65"/>
      <c r="BS31" s="65"/>
      <c r="BT31" s="65"/>
      <c r="BU31" s="65"/>
      <c r="BV31" s="65"/>
      <c r="BW31" s="65"/>
      <c r="BX31" s="65"/>
      <c r="BY31" s="65"/>
      <c r="BZ31" s="65"/>
      <c r="CA31" s="65"/>
      <c r="CB31" s="65"/>
      <c r="CC31" s="65"/>
      <c r="CD31" s="65"/>
      <c r="CE31" s="65"/>
      <c r="CF31" s="65"/>
      <c r="CG31" s="65"/>
      <c r="CH31" s="65"/>
      <c r="CI31" s="65"/>
      <c r="CJ31" s="65"/>
      <c r="CK31" s="65"/>
      <c r="CL31" s="65"/>
      <c r="CM31" s="65"/>
      <c r="CN31" s="65"/>
      <c r="CO31" s="65"/>
      <c r="CP31" s="65"/>
      <c r="CQ31" s="65"/>
      <c r="CR31" s="65"/>
      <c r="CS31" s="65"/>
      <c r="CT31" s="65"/>
      <c r="CU31" s="65"/>
      <c r="CV31" s="65"/>
      <c r="CW31" s="65"/>
      <c r="CX31" s="65"/>
      <c r="CY31" s="65"/>
      <c r="CZ31" s="65"/>
      <c r="DA31" s="65"/>
      <c r="DB31" s="65"/>
      <c r="DC31" s="65"/>
      <c r="DD31" s="65"/>
      <c r="DE31" s="65"/>
      <c r="DF31" s="65"/>
      <c r="DG31" s="65"/>
      <c r="DH31" s="65"/>
      <c r="DI31" s="65"/>
    </row>
    <row r="32" customFormat="false" ht="15.75" hidden="false" customHeight="false" outlineLevel="0" collapsed="false">
      <c r="B32" s="64" t="s">
        <v>116</v>
      </c>
      <c r="C32" s="64"/>
      <c r="D32" s="64"/>
      <c r="E32" s="64"/>
      <c r="F32" s="62"/>
      <c r="G32" s="62"/>
      <c r="H32" s="64"/>
      <c r="I32" s="64"/>
      <c r="J32" s="64"/>
      <c r="K32" s="64"/>
      <c r="L32" s="64"/>
      <c r="M32" s="64"/>
      <c r="N32" s="64"/>
      <c r="O32" s="64"/>
      <c r="P32" s="64"/>
      <c r="Q32" s="64"/>
      <c r="R32" s="64"/>
      <c r="AN32" s="62"/>
      <c r="AO32" s="62"/>
      <c r="AP32" s="62"/>
      <c r="AQ32" s="62"/>
      <c r="AR32" s="62"/>
      <c r="AS32" s="62"/>
      <c r="AT32" s="62"/>
      <c r="AU32" s="62"/>
      <c r="AV32" s="62"/>
      <c r="AW32" s="62"/>
      <c r="AX32" s="62"/>
      <c r="AY32" s="62"/>
      <c r="AZ32" s="62"/>
      <c r="BA32" s="62"/>
      <c r="BB32" s="62"/>
      <c r="BC32" s="62"/>
      <c r="BD32" s="62"/>
      <c r="BE32" s="62"/>
      <c r="BF32" s="62"/>
      <c r="BG32" s="62"/>
      <c r="BH32" s="62"/>
      <c r="BI32" s="62"/>
      <c r="BJ32" s="62"/>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62" customFormat="true" ht="15.75" hidden="false" customHeight="false" outlineLevel="0" collapsed="false">
      <c r="B33" s="64" t="s">
        <v>117</v>
      </c>
      <c r="C33" s="64"/>
      <c r="D33" s="64"/>
      <c r="E33" s="64"/>
      <c r="H33" s="64"/>
      <c r="I33" s="64"/>
      <c r="J33" s="64"/>
      <c r="K33" s="64"/>
      <c r="L33" s="64"/>
      <c r="M33" s="64"/>
      <c r="N33" s="64"/>
      <c r="O33" s="64"/>
      <c r="P33" s="64"/>
      <c r="Q33" s="64"/>
      <c r="R33" s="64"/>
      <c r="AN33" s="64"/>
      <c r="AO33" s="64"/>
      <c r="AP33" s="64"/>
      <c r="AQ33" s="64"/>
      <c r="AR33" s="64"/>
      <c r="AS33" s="64"/>
      <c r="AT33" s="64"/>
      <c r="AU33" s="64"/>
      <c r="AV33" s="64"/>
      <c r="AW33" s="64"/>
      <c r="AX33" s="64"/>
      <c r="AY33" s="64"/>
      <c r="AZ33" s="64"/>
      <c r="BA33" s="64"/>
      <c r="BB33" s="64"/>
      <c r="BC33" s="64"/>
      <c r="BD33" s="64"/>
      <c r="BE33" s="64"/>
      <c r="BF33" s="64"/>
      <c r="BG33" s="64"/>
      <c r="BH33" s="64"/>
      <c r="BI33" s="64"/>
      <c r="BJ33" s="64"/>
      <c r="BK33" s="66"/>
      <c r="BL33" s="66"/>
      <c r="BM33" s="66"/>
      <c r="BN33" s="66"/>
      <c r="BO33" s="66"/>
      <c r="BP33" s="66"/>
      <c r="BQ33" s="66"/>
      <c r="BR33" s="66"/>
      <c r="BS33" s="66"/>
      <c r="BT33" s="66"/>
      <c r="BU33" s="66"/>
      <c r="BV33" s="66"/>
      <c r="BW33" s="66"/>
      <c r="BX33" s="66"/>
      <c r="BY33" s="66"/>
      <c r="BZ33" s="66"/>
      <c r="CA33" s="66"/>
      <c r="CB33" s="66"/>
      <c r="CC33" s="66"/>
      <c r="CD33" s="66"/>
      <c r="CE33" s="66"/>
      <c r="CF33" s="66"/>
      <c r="CG33" s="66"/>
      <c r="CH33" s="66"/>
      <c r="CI33" s="66"/>
      <c r="CJ33" s="66"/>
      <c r="CK33" s="66"/>
      <c r="CL33" s="66"/>
      <c r="CM33" s="66"/>
      <c r="CN33" s="66"/>
      <c r="CO33" s="66"/>
      <c r="CP33" s="66"/>
      <c r="CQ33" s="66"/>
      <c r="CR33" s="66"/>
      <c r="CS33" s="66"/>
      <c r="CT33" s="66"/>
      <c r="CU33" s="66"/>
      <c r="CV33" s="66"/>
      <c r="CW33" s="66"/>
      <c r="CX33" s="66"/>
      <c r="CY33" s="66"/>
      <c r="CZ33" s="66"/>
      <c r="DA33" s="66"/>
      <c r="DB33" s="66"/>
      <c r="DC33" s="66"/>
      <c r="DD33" s="66"/>
      <c r="DE33" s="66"/>
      <c r="DF33" s="66"/>
      <c r="DG33" s="66"/>
      <c r="DH33" s="66"/>
      <c r="DI33" s="66"/>
    </row>
    <row r="34" s="62" customFormat="true" ht="15.75" hidden="false" customHeight="false" outlineLevel="0" collapsed="false">
      <c r="B34" s="64" t="s">
        <v>118</v>
      </c>
      <c r="C34" s="64"/>
      <c r="D34" s="64"/>
      <c r="E34" s="64"/>
      <c r="H34" s="64"/>
      <c r="I34" s="64"/>
      <c r="J34" s="64"/>
      <c r="K34" s="64"/>
      <c r="L34" s="64"/>
      <c r="M34" s="64"/>
      <c r="N34" s="64"/>
      <c r="O34" s="64"/>
      <c r="P34" s="64"/>
      <c r="Q34" s="64"/>
      <c r="R34" s="64"/>
      <c r="S34" s="64"/>
      <c r="T34" s="64"/>
      <c r="U34" s="64"/>
      <c r="V34" s="64"/>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6"/>
      <c r="BL34" s="66"/>
      <c r="BM34" s="66"/>
      <c r="BN34" s="66"/>
      <c r="BO34" s="66"/>
      <c r="BP34" s="66"/>
      <c r="BQ34" s="66"/>
      <c r="BR34" s="66"/>
      <c r="BS34" s="66"/>
      <c r="BT34" s="66"/>
      <c r="BU34" s="66"/>
      <c r="BV34" s="66"/>
      <c r="BW34" s="66"/>
      <c r="BX34" s="66"/>
      <c r="BY34" s="66"/>
      <c r="BZ34" s="66"/>
      <c r="CA34" s="66"/>
      <c r="CB34" s="66"/>
      <c r="CC34" s="66"/>
      <c r="CD34" s="66"/>
      <c r="CE34" s="66"/>
      <c r="CF34" s="66"/>
      <c r="CG34" s="66"/>
      <c r="CH34" s="66"/>
      <c r="CI34" s="66"/>
      <c r="CJ34" s="66"/>
      <c r="CK34" s="66"/>
      <c r="CL34" s="66"/>
      <c r="CM34" s="66"/>
      <c r="CN34" s="66"/>
      <c r="CO34" s="66"/>
      <c r="CP34" s="66"/>
      <c r="CQ34" s="66"/>
      <c r="CR34" s="66"/>
      <c r="CS34" s="66"/>
      <c r="CT34" s="66"/>
      <c r="CU34" s="66"/>
      <c r="CV34" s="66"/>
      <c r="CW34" s="66"/>
      <c r="CX34" s="66"/>
      <c r="CY34" s="66"/>
      <c r="CZ34" s="66"/>
      <c r="DA34" s="66"/>
      <c r="DB34" s="66"/>
      <c r="DC34" s="66"/>
      <c r="DD34" s="66"/>
      <c r="DE34" s="66"/>
      <c r="DF34" s="66"/>
      <c r="DG34" s="66"/>
      <c r="DH34" s="66"/>
      <c r="DI34" s="66"/>
    </row>
    <row r="35" s="62" customFormat="true" ht="15.75" hidden="false" customHeight="false" outlineLevel="0" collapsed="false">
      <c r="B35" s="64" t="s">
        <v>119</v>
      </c>
      <c r="C35" s="64"/>
      <c r="D35" s="64"/>
      <c r="E35" s="64"/>
      <c r="H35" s="64"/>
      <c r="I35" s="64"/>
      <c r="J35" s="64"/>
      <c r="K35" s="64"/>
      <c r="L35" s="64"/>
      <c r="M35" s="64"/>
      <c r="N35" s="64"/>
      <c r="O35" s="64"/>
      <c r="P35" s="64"/>
      <c r="Q35" s="64"/>
      <c r="R35" s="64"/>
      <c r="S35" s="64"/>
      <c r="T35" s="64"/>
      <c r="U35" s="64"/>
      <c r="V35" s="64"/>
      <c r="AN35" s="64"/>
      <c r="AO35" s="64"/>
      <c r="AP35" s="64"/>
      <c r="AQ35" s="64"/>
      <c r="AR35" s="64"/>
      <c r="AS35" s="64"/>
      <c r="AT35" s="64"/>
      <c r="AU35" s="64"/>
      <c r="AV35" s="64"/>
      <c r="AW35" s="64"/>
      <c r="AX35" s="64"/>
      <c r="AY35" s="64"/>
      <c r="AZ35" s="64"/>
      <c r="BA35" s="64"/>
      <c r="BB35" s="64"/>
      <c r="BC35" s="64"/>
      <c r="BD35" s="64"/>
      <c r="BE35" s="64"/>
      <c r="BF35" s="64"/>
      <c r="BG35" s="64"/>
      <c r="BH35" s="64"/>
      <c r="BI35" s="64"/>
      <c r="BJ35" s="64"/>
      <c r="BK35" s="66"/>
      <c r="BL35" s="66"/>
      <c r="BM35" s="66"/>
      <c r="BN35" s="66"/>
      <c r="BO35" s="66"/>
      <c r="BP35" s="66"/>
      <c r="BQ35" s="66"/>
      <c r="BR35" s="66"/>
      <c r="BS35" s="66"/>
      <c r="BT35" s="66"/>
      <c r="BU35" s="66"/>
      <c r="BV35" s="66"/>
      <c r="BW35" s="66"/>
      <c r="BX35" s="66"/>
      <c r="BY35" s="66"/>
      <c r="BZ35" s="66"/>
      <c r="CA35" s="66"/>
      <c r="CB35" s="66"/>
      <c r="CC35" s="66"/>
      <c r="CD35" s="66"/>
      <c r="CE35" s="66"/>
      <c r="CF35" s="66"/>
      <c r="CG35" s="66"/>
      <c r="CH35" s="66"/>
      <c r="CI35" s="66"/>
      <c r="CJ35" s="66"/>
      <c r="CK35" s="66"/>
      <c r="CL35" s="66"/>
      <c r="CM35" s="66"/>
      <c r="CN35" s="66"/>
      <c r="CO35" s="66"/>
      <c r="CP35" s="66"/>
      <c r="CQ35" s="66"/>
      <c r="CR35" s="66"/>
      <c r="CS35" s="66"/>
      <c r="CT35" s="66"/>
      <c r="CU35" s="66"/>
      <c r="CV35" s="66"/>
      <c r="CW35" s="66"/>
      <c r="CX35" s="66"/>
      <c r="CY35" s="66"/>
      <c r="CZ35" s="66"/>
      <c r="DA35" s="66"/>
      <c r="DB35" s="66"/>
      <c r="DC35" s="66"/>
      <c r="DD35" s="66"/>
      <c r="DE35" s="66"/>
      <c r="DF35" s="66"/>
      <c r="DG35" s="66"/>
      <c r="DH35" s="66"/>
      <c r="DI35" s="66"/>
    </row>
    <row r="36" s="62" customFormat="true" ht="15.75" hidden="false" customHeight="false" outlineLevel="0" collapsed="false">
      <c r="B36" s="64" t="s">
        <v>120</v>
      </c>
      <c r="C36" s="64"/>
      <c r="D36" s="64"/>
      <c r="E36" s="64"/>
      <c r="H36" s="64"/>
      <c r="I36" s="64"/>
      <c r="J36" s="64"/>
      <c r="K36" s="64"/>
      <c r="L36" s="64"/>
      <c r="M36" s="64"/>
      <c r="N36" s="64"/>
      <c r="O36" s="64"/>
      <c r="P36" s="64"/>
      <c r="Q36" s="64"/>
      <c r="R36" s="64"/>
      <c r="S36" s="64"/>
      <c r="T36" s="64"/>
      <c r="U36" s="64"/>
      <c r="V36" s="64"/>
      <c r="AN36" s="64"/>
      <c r="AO36" s="64"/>
      <c r="AP36" s="64"/>
      <c r="AQ36" s="64"/>
      <c r="AR36" s="64"/>
      <c r="AS36" s="64"/>
      <c r="AT36" s="64"/>
      <c r="AU36" s="64"/>
      <c r="AV36" s="64"/>
      <c r="AW36" s="64"/>
      <c r="AX36" s="64"/>
      <c r="AY36" s="64"/>
      <c r="AZ36" s="64"/>
      <c r="BA36" s="64"/>
      <c r="BB36" s="64"/>
      <c r="BC36" s="64"/>
      <c r="BD36" s="64"/>
      <c r="BE36" s="64"/>
      <c r="BF36" s="64"/>
      <c r="BG36" s="64"/>
      <c r="BH36" s="64"/>
      <c r="BI36" s="64"/>
      <c r="BJ36" s="64"/>
      <c r="BK36" s="66"/>
      <c r="BL36" s="66"/>
      <c r="BM36" s="66"/>
      <c r="BN36" s="66"/>
      <c r="BO36" s="66"/>
      <c r="BP36" s="66"/>
      <c r="BQ36" s="66"/>
      <c r="BR36" s="66"/>
      <c r="BS36" s="66"/>
      <c r="BT36" s="66"/>
      <c r="BU36" s="66"/>
      <c r="BV36" s="66"/>
      <c r="BW36" s="66"/>
      <c r="BX36" s="66"/>
      <c r="BY36" s="66"/>
      <c r="BZ36" s="66"/>
      <c r="CA36" s="66"/>
      <c r="CB36" s="66"/>
      <c r="CC36" s="66"/>
      <c r="CD36" s="66"/>
      <c r="CE36" s="66"/>
      <c r="CF36" s="66"/>
      <c r="CG36" s="66"/>
      <c r="CH36" s="66"/>
      <c r="CI36" s="66"/>
      <c r="CJ36" s="66"/>
      <c r="CK36" s="66"/>
      <c r="CL36" s="66"/>
      <c r="CM36" s="66"/>
      <c r="CN36" s="66"/>
      <c r="CO36" s="66"/>
      <c r="CP36" s="66"/>
      <c r="CQ36" s="66"/>
      <c r="CR36" s="66"/>
      <c r="CS36" s="66"/>
      <c r="CT36" s="66"/>
      <c r="CU36" s="66"/>
      <c r="CV36" s="66"/>
      <c r="CW36" s="66"/>
      <c r="CX36" s="66"/>
      <c r="CY36" s="66"/>
      <c r="CZ36" s="66"/>
      <c r="DA36" s="66"/>
      <c r="DB36" s="66"/>
      <c r="DC36" s="66"/>
      <c r="DD36" s="66"/>
      <c r="DE36" s="66"/>
      <c r="DF36" s="66"/>
      <c r="DG36" s="66"/>
      <c r="DH36" s="66"/>
      <c r="DI36" s="66"/>
    </row>
    <row r="37" s="62" customFormat="true" ht="15.75" hidden="false" customHeight="false" outlineLevel="0" collapsed="false">
      <c r="B37" s="64" t="s">
        <v>121</v>
      </c>
      <c r="C37" s="64"/>
      <c r="D37" s="64"/>
      <c r="E37" s="64"/>
      <c r="H37" s="64"/>
      <c r="I37" s="64"/>
      <c r="J37" s="64"/>
      <c r="K37" s="64"/>
      <c r="L37" s="64"/>
      <c r="M37" s="64"/>
      <c r="N37" s="64"/>
      <c r="O37" s="64"/>
      <c r="P37" s="64"/>
      <c r="Q37" s="64"/>
      <c r="R37" s="64"/>
      <c r="S37" s="64"/>
      <c r="T37" s="64"/>
      <c r="U37" s="64"/>
      <c r="V37" s="64"/>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6"/>
      <c r="BL37" s="66"/>
      <c r="BM37" s="66"/>
      <c r="BN37" s="66"/>
      <c r="BO37" s="66"/>
      <c r="BP37" s="66"/>
      <c r="BQ37" s="66"/>
      <c r="BR37" s="66"/>
      <c r="BS37" s="66"/>
      <c r="BT37" s="66"/>
      <c r="BU37" s="66"/>
      <c r="BV37" s="66"/>
      <c r="BW37" s="66"/>
      <c r="BX37" s="66"/>
      <c r="BY37" s="66"/>
      <c r="BZ37" s="66"/>
      <c r="CA37" s="66"/>
      <c r="CB37" s="66"/>
      <c r="CC37" s="66"/>
      <c r="CD37" s="66"/>
      <c r="CE37" s="66"/>
      <c r="CF37" s="66"/>
      <c r="CG37" s="66"/>
      <c r="CH37" s="66"/>
      <c r="CI37" s="66"/>
      <c r="CJ37" s="66"/>
      <c r="CK37" s="66"/>
      <c r="CL37" s="66"/>
      <c r="CM37" s="66"/>
      <c r="CN37" s="66"/>
      <c r="CO37" s="66"/>
      <c r="CP37" s="66"/>
      <c r="CQ37" s="66"/>
      <c r="CR37" s="66"/>
      <c r="CS37" s="66"/>
      <c r="CT37" s="66"/>
      <c r="CU37" s="66"/>
      <c r="CV37" s="66"/>
      <c r="CW37" s="66"/>
      <c r="CX37" s="66"/>
      <c r="CY37" s="66"/>
      <c r="CZ37" s="66"/>
      <c r="DA37" s="66"/>
      <c r="DB37" s="66"/>
      <c r="DC37" s="66"/>
      <c r="DD37" s="66"/>
      <c r="DE37" s="66"/>
      <c r="DF37" s="66"/>
      <c r="DG37" s="66"/>
      <c r="DH37" s="66"/>
      <c r="DI37" s="66"/>
    </row>
    <row r="38" s="62" customFormat="true" ht="15.75" hidden="false" customHeight="false" outlineLevel="0" collapsed="false">
      <c r="B38" s="64" t="s">
        <v>122</v>
      </c>
      <c r="C38" s="64"/>
      <c r="D38" s="64"/>
      <c r="E38" s="64"/>
      <c r="H38" s="64"/>
      <c r="I38" s="64"/>
      <c r="J38" s="64"/>
      <c r="K38" s="64"/>
      <c r="L38" s="64"/>
      <c r="M38" s="64"/>
      <c r="N38" s="64"/>
      <c r="O38" s="64"/>
      <c r="P38" s="64"/>
      <c r="Q38" s="64"/>
      <c r="R38" s="64"/>
      <c r="S38" s="64"/>
      <c r="T38" s="64"/>
      <c r="U38" s="64"/>
      <c r="V38" s="64"/>
      <c r="AN38" s="64"/>
      <c r="AO38" s="64"/>
      <c r="AP38" s="64"/>
      <c r="AQ38" s="64"/>
      <c r="AR38" s="64"/>
      <c r="AS38" s="64"/>
      <c r="AT38" s="64"/>
      <c r="AU38" s="64"/>
      <c r="AV38" s="64"/>
      <c r="AW38" s="64"/>
      <c r="AX38" s="64"/>
      <c r="AY38" s="64"/>
      <c r="AZ38" s="64"/>
      <c r="BA38" s="64"/>
      <c r="BB38" s="64"/>
      <c r="BC38" s="64"/>
      <c r="BD38" s="64"/>
      <c r="BE38" s="64"/>
      <c r="BF38" s="64"/>
      <c r="BG38" s="64"/>
      <c r="BH38" s="64"/>
      <c r="BI38" s="64"/>
      <c r="BJ38" s="64"/>
      <c r="BK38" s="66"/>
      <c r="BL38" s="66"/>
      <c r="BM38" s="66"/>
      <c r="BN38" s="66"/>
      <c r="BO38" s="66"/>
      <c r="BP38" s="66"/>
      <c r="BQ38" s="66"/>
      <c r="BR38" s="66"/>
      <c r="BS38" s="66"/>
      <c r="BT38" s="66"/>
      <c r="BU38" s="66"/>
      <c r="BV38" s="66"/>
      <c r="BW38" s="66"/>
      <c r="BX38" s="66"/>
      <c r="BY38" s="66"/>
      <c r="BZ38" s="66"/>
      <c r="CA38" s="66"/>
      <c r="CB38" s="66"/>
      <c r="CC38" s="66"/>
      <c r="CD38" s="66"/>
      <c r="CE38" s="66"/>
      <c r="CF38" s="66"/>
      <c r="CG38" s="66"/>
      <c r="CH38" s="66"/>
      <c r="CI38" s="66"/>
      <c r="CJ38" s="66"/>
      <c r="CK38" s="66"/>
      <c r="CL38" s="66"/>
      <c r="CM38" s="66"/>
      <c r="CN38" s="66"/>
      <c r="CO38" s="66"/>
      <c r="CP38" s="66"/>
      <c r="CQ38" s="66"/>
      <c r="CR38" s="66"/>
      <c r="CS38" s="66"/>
      <c r="CT38" s="66"/>
      <c r="CU38" s="66"/>
      <c r="CV38" s="66"/>
      <c r="CW38" s="66"/>
      <c r="CX38" s="66"/>
      <c r="CY38" s="66"/>
      <c r="CZ38" s="66"/>
      <c r="DA38" s="66"/>
      <c r="DB38" s="66"/>
      <c r="DC38" s="66"/>
      <c r="DD38" s="66"/>
      <c r="DE38" s="66"/>
      <c r="DF38" s="66"/>
      <c r="DG38" s="66"/>
      <c r="DH38" s="66"/>
      <c r="DI38" s="66"/>
    </row>
    <row r="39" s="62" customFormat="true" ht="15.75" hidden="false" customHeight="false" outlineLevel="0" collapsed="false">
      <c r="B39" s="64" t="s">
        <v>123</v>
      </c>
      <c r="C39" s="64"/>
      <c r="D39" s="64"/>
      <c r="E39" s="64"/>
      <c r="H39" s="64"/>
      <c r="I39" s="64"/>
      <c r="J39" s="64"/>
      <c r="K39" s="64"/>
      <c r="L39" s="64"/>
      <c r="M39" s="64"/>
      <c r="N39" s="64"/>
      <c r="O39" s="64"/>
      <c r="P39" s="64"/>
      <c r="Q39" s="64"/>
      <c r="R39" s="64"/>
      <c r="S39" s="64"/>
      <c r="T39" s="64"/>
      <c r="U39" s="64"/>
      <c r="V39" s="64"/>
      <c r="AN39" s="64"/>
      <c r="AO39" s="64"/>
      <c r="AP39" s="64"/>
      <c r="AQ39" s="64"/>
      <c r="AR39" s="64"/>
      <c r="AS39" s="64"/>
      <c r="AT39" s="64"/>
      <c r="AU39" s="64"/>
      <c r="AV39" s="64"/>
      <c r="AW39" s="64"/>
      <c r="AX39" s="64"/>
      <c r="AY39" s="64"/>
      <c r="AZ39" s="64"/>
      <c r="BA39" s="64"/>
      <c r="BB39" s="64"/>
      <c r="BC39" s="64"/>
      <c r="BD39" s="64"/>
      <c r="BE39" s="64"/>
      <c r="BF39" s="64"/>
      <c r="BG39" s="64"/>
      <c r="BH39" s="64"/>
      <c r="BI39" s="64"/>
      <c r="BJ39" s="64"/>
      <c r="BK39" s="66"/>
      <c r="BL39" s="66"/>
      <c r="BM39" s="66"/>
      <c r="BN39" s="66"/>
      <c r="BO39" s="66"/>
      <c r="BP39" s="66"/>
      <c r="BQ39" s="66"/>
      <c r="BR39" s="66"/>
      <c r="BS39" s="66"/>
      <c r="BT39" s="66"/>
      <c r="BU39" s="66"/>
      <c r="BV39" s="66"/>
      <c r="BW39" s="66"/>
      <c r="BX39" s="66"/>
      <c r="BY39" s="66"/>
      <c r="BZ39" s="66"/>
      <c r="CA39" s="66"/>
      <c r="CB39" s="66"/>
      <c r="CC39" s="66"/>
      <c r="CD39" s="66"/>
      <c r="CE39" s="66"/>
      <c r="CF39" s="66"/>
      <c r="CG39" s="66"/>
      <c r="CH39" s="66"/>
      <c r="CI39" s="66"/>
      <c r="CJ39" s="66"/>
      <c r="CK39" s="66"/>
      <c r="CL39" s="66"/>
      <c r="CM39" s="66"/>
      <c r="CN39" s="66"/>
      <c r="CO39" s="66"/>
      <c r="CP39" s="66"/>
      <c r="CQ39" s="66"/>
      <c r="CR39" s="66"/>
      <c r="CS39" s="66"/>
      <c r="CT39" s="66"/>
      <c r="CU39" s="66"/>
      <c r="CV39" s="66"/>
      <c r="CW39" s="66"/>
      <c r="CX39" s="66"/>
      <c r="CY39" s="66"/>
      <c r="CZ39" s="66"/>
      <c r="DA39" s="66"/>
      <c r="DB39" s="66"/>
      <c r="DC39" s="66"/>
      <c r="DD39" s="66"/>
      <c r="DE39" s="66"/>
      <c r="DF39" s="66"/>
      <c r="DG39" s="66"/>
      <c r="DH39" s="66"/>
      <c r="DI39" s="66"/>
    </row>
    <row r="40" s="62" customFormat="true" ht="15.75" hidden="false" customHeight="false" outlineLevel="0" collapsed="false">
      <c r="B40" s="64" t="s">
        <v>124</v>
      </c>
      <c r="C40" s="64"/>
      <c r="D40" s="64"/>
      <c r="E40" s="64"/>
      <c r="H40" s="64"/>
      <c r="I40" s="64"/>
      <c r="J40" s="64"/>
      <c r="K40" s="64"/>
      <c r="L40" s="64"/>
      <c r="M40" s="64"/>
      <c r="N40" s="64"/>
      <c r="O40" s="64"/>
      <c r="P40" s="64"/>
      <c r="Q40" s="64"/>
      <c r="R40" s="64"/>
      <c r="S40" s="64"/>
      <c r="T40" s="64"/>
      <c r="U40" s="64"/>
      <c r="V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6"/>
      <c r="BL40" s="66"/>
      <c r="BM40" s="66"/>
      <c r="BN40" s="66"/>
      <c r="BO40" s="66"/>
      <c r="BP40" s="66"/>
      <c r="BQ40" s="66"/>
      <c r="BR40" s="66"/>
      <c r="BS40" s="66"/>
      <c r="BT40" s="66"/>
      <c r="BU40" s="66"/>
      <c r="BV40" s="66"/>
      <c r="BW40" s="66"/>
      <c r="BX40" s="66"/>
      <c r="BY40" s="66"/>
      <c r="BZ40" s="66"/>
      <c r="CA40" s="66"/>
      <c r="CB40" s="66"/>
      <c r="CC40" s="66"/>
      <c r="CD40" s="66"/>
      <c r="CE40" s="66"/>
      <c r="CF40" s="66"/>
      <c r="CG40" s="66"/>
      <c r="CH40" s="66"/>
      <c r="CI40" s="66"/>
      <c r="CJ40" s="66"/>
      <c r="CK40" s="66"/>
      <c r="CL40" s="66"/>
      <c r="CM40" s="66"/>
      <c r="CN40" s="66"/>
      <c r="CO40" s="66"/>
      <c r="CP40" s="66"/>
      <c r="CQ40" s="66"/>
      <c r="CR40" s="66"/>
      <c r="CS40" s="66"/>
      <c r="CT40" s="66"/>
      <c r="CU40" s="66"/>
      <c r="CV40" s="66"/>
      <c r="CW40" s="66"/>
      <c r="CX40" s="66"/>
      <c r="CY40" s="66"/>
      <c r="CZ40" s="66"/>
      <c r="DA40" s="66"/>
      <c r="DB40" s="66"/>
      <c r="DC40" s="66"/>
      <c r="DD40" s="66"/>
      <c r="DE40" s="66"/>
      <c r="DF40" s="66"/>
      <c r="DG40" s="66"/>
      <c r="DH40" s="66"/>
      <c r="DI40" s="66"/>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05555555555"/>
  <pageSetup paperSize="8" scale="100" firstPageNumber="0" fitToWidth="1" fitToHeight="1" pageOrder="overThenDown" orientation="landscape" blackAndWhite="false" draft="false" cellComments="none" useFirstPageNumber="fals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true"/>
  </sheetPr>
  <dimension ref="A1:AA27"/>
  <sheetViews>
    <sheetView showFormulas="false" showGridLines="true" showRowColHeaders="true" showZeros="true" rightToLeft="false" tabSelected="false" showOutlineSymbols="true" defaultGridColor="true" view="pageBreakPreview" topLeftCell="A7" colorId="64" zoomScale="65" zoomScaleNormal="100" zoomScalePageLayoutView="65" workbookViewId="0">
      <selection pane="topLeft" activeCell="A6" activeCellId="0" sqref="A6"/>
    </sheetView>
  </sheetViews>
  <sheetFormatPr defaultRowHeight="15.75" zeroHeight="false" outlineLevelRow="0" outlineLevelCol="0"/>
  <cols>
    <col collapsed="false" customWidth="true" hidden="false" outlineLevel="0" max="3" min="1" style="50" width="10.71"/>
    <col collapsed="false" customWidth="true" hidden="false" outlineLevel="0" max="4" min="4" style="50" width="11.57"/>
    <col collapsed="false" customWidth="true" hidden="false" outlineLevel="0" max="5" min="5" style="50" width="11.85"/>
    <col collapsed="false" customWidth="true" hidden="false" outlineLevel="0" max="6" min="6" style="50" width="8.71"/>
    <col collapsed="false" customWidth="true" hidden="false" outlineLevel="0" max="7" min="7" style="50" width="10.29"/>
    <col collapsed="false" customWidth="true" hidden="false" outlineLevel="0" max="8" min="8" style="50" width="8.71"/>
    <col collapsed="false" customWidth="true" hidden="false" outlineLevel="0" max="9" min="9" style="50" width="8.29"/>
    <col collapsed="false" customWidth="true" hidden="false" outlineLevel="0" max="10" min="10" style="50" width="20.14"/>
    <col collapsed="false" customWidth="true" hidden="false" outlineLevel="0" max="11" min="11" style="50" width="11.14"/>
    <col collapsed="false" customWidth="true" hidden="false" outlineLevel="0" max="12" min="12" style="50" width="8.86"/>
    <col collapsed="false" customWidth="true" hidden="false" outlineLevel="0" max="13" min="13" style="50" width="8.71"/>
    <col collapsed="false" customWidth="true" hidden="false" outlineLevel="0" max="14" min="14" style="50" width="13.7"/>
    <col collapsed="false" customWidth="true" hidden="false" outlineLevel="0" max="16" min="15" style="50" width="8.71"/>
    <col collapsed="false" customWidth="true" hidden="false" outlineLevel="0" max="17" min="17" style="50" width="11.85"/>
    <col collapsed="false" customWidth="true" hidden="false" outlineLevel="0" max="18" min="18" style="50" width="11.99"/>
    <col collapsed="false" customWidth="true" hidden="false" outlineLevel="0" max="19" min="19" style="50" width="18.29"/>
    <col collapsed="false" customWidth="true" hidden="false" outlineLevel="0" max="20" min="20" style="50" width="22.42"/>
    <col collapsed="false" customWidth="true" hidden="false" outlineLevel="0" max="21" min="21" style="50" width="30.7"/>
    <col collapsed="false" customWidth="true" hidden="false" outlineLevel="0" max="23" min="22" style="50" width="8.71"/>
    <col collapsed="false" customWidth="true" hidden="false" outlineLevel="0" max="24" min="24" style="50" width="24.57"/>
    <col collapsed="false" customWidth="true" hidden="false" outlineLevel="0" max="25" min="25" style="50" width="15.29"/>
    <col collapsed="false" customWidth="true" hidden="false" outlineLevel="0" max="26" min="26" style="50" width="18.58"/>
    <col collapsed="false" customWidth="true" hidden="false" outlineLevel="0" max="27" min="27" style="50" width="19.14"/>
    <col collapsed="false" customWidth="true" hidden="false" outlineLevel="0" max="240" min="28" style="50" width="10.71"/>
    <col collapsed="false" customWidth="true" hidden="false" outlineLevel="0" max="242" min="241" style="50" width="15.71"/>
    <col collapsed="false" customWidth="true" hidden="false" outlineLevel="0" max="245" min="243" style="50" width="14.7"/>
    <col collapsed="false" customWidth="true" hidden="false" outlineLevel="0" max="249" min="246" style="50" width="13.7"/>
    <col collapsed="false" customWidth="true" hidden="false" outlineLevel="0" max="253" min="250" style="50" width="15.71"/>
    <col collapsed="false" customWidth="true" hidden="false" outlineLevel="0" max="254" min="254" style="50" width="22.86"/>
    <col collapsed="false" customWidth="true" hidden="false" outlineLevel="0" max="255" min="255" style="50" width="20.71"/>
    <col collapsed="false" customWidth="true" hidden="false" outlineLevel="0" max="256" min="256" style="50" width="17.71"/>
    <col collapsed="false" customWidth="true" hidden="false" outlineLevel="0" max="265" min="257" style="50" width="14.7"/>
    <col collapsed="false" customWidth="true" hidden="false" outlineLevel="0" max="496" min="266" style="50" width="10.71"/>
    <col collapsed="false" customWidth="true" hidden="false" outlineLevel="0" max="498" min="497" style="50" width="15.71"/>
    <col collapsed="false" customWidth="true" hidden="false" outlineLevel="0" max="501" min="499" style="50" width="14.7"/>
    <col collapsed="false" customWidth="true" hidden="false" outlineLevel="0" max="505" min="502" style="50" width="13.7"/>
    <col collapsed="false" customWidth="true" hidden="false" outlineLevel="0" max="509" min="506" style="50" width="15.71"/>
    <col collapsed="false" customWidth="true" hidden="false" outlineLevel="0" max="510" min="510" style="50" width="22.86"/>
    <col collapsed="false" customWidth="true" hidden="false" outlineLevel="0" max="511" min="511" style="50" width="20.71"/>
    <col collapsed="false" customWidth="true" hidden="false" outlineLevel="0" max="512" min="512" style="50" width="17.71"/>
    <col collapsed="false" customWidth="true" hidden="false" outlineLevel="0" max="521" min="513" style="50" width="14.7"/>
    <col collapsed="false" customWidth="true" hidden="false" outlineLevel="0" max="752" min="522" style="50" width="10.71"/>
    <col collapsed="false" customWidth="true" hidden="false" outlineLevel="0" max="754" min="753" style="50" width="15.71"/>
    <col collapsed="false" customWidth="true" hidden="false" outlineLevel="0" max="757" min="755" style="50" width="14.7"/>
    <col collapsed="false" customWidth="true" hidden="false" outlineLevel="0" max="761" min="758" style="50" width="13.7"/>
    <col collapsed="false" customWidth="true" hidden="false" outlineLevel="0" max="765" min="762" style="50" width="15.71"/>
    <col collapsed="false" customWidth="true" hidden="false" outlineLevel="0" max="766" min="766" style="50" width="22.86"/>
    <col collapsed="false" customWidth="true" hidden="false" outlineLevel="0" max="767" min="767" style="50" width="20.71"/>
    <col collapsed="false" customWidth="true" hidden="false" outlineLevel="0" max="768" min="768" style="50" width="17.71"/>
    <col collapsed="false" customWidth="true" hidden="false" outlineLevel="0" max="777" min="769" style="50" width="14.7"/>
    <col collapsed="false" customWidth="true" hidden="false" outlineLevel="0" max="1008" min="778" style="50" width="10.71"/>
    <col collapsed="false" customWidth="true" hidden="false" outlineLevel="0" max="1010" min="1009" style="50" width="15.71"/>
    <col collapsed="false" customWidth="true" hidden="false" outlineLevel="0" max="1013" min="1011" style="50" width="14.7"/>
    <col collapsed="false" customWidth="true" hidden="false" outlineLevel="0" max="1017" min="1014" style="50" width="13.7"/>
    <col collapsed="false" customWidth="true" hidden="false" outlineLevel="0" max="1021" min="1018" style="50" width="15.71"/>
    <col collapsed="false" customWidth="true" hidden="false" outlineLevel="0" max="1022" min="1022" style="50" width="22.86"/>
    <col collapsed="false" customWidth="true" hidden="false" outlineLevel="0" max="1023" min="1023" style="50" width="20.71"/>
    <col collapsed="false" customWidth="true" hidden="false" outlineLevel="0" max="1025" min="1024" style="50" width="17.71"/>
  </cols>
  <sheetData>
    <row r="1" customFormat="false" ht="25.5" hidden="false" customHeight="true" outlineLevel="0" collapsed="false">
      <c r="AA1" s="4" t="s">
        <v>0</v>
      </c>
    </row>
    <row r="2" s="3" customFormat="true" ht="18.75" hidden="false" customHeight="true" outlineLevel="0" collapsed="false">
      <c r="E2" s="2"/>
      <c r="AA2" s="5" t="s">
        <v>1</v>
      </c>
    </row>
    <row r="3" s="3" customFormat="true" ht="18.75" hidden="false" customHeight="true" outlineLevel="0" collapsed="false">
      <c r="E3" s="2"/>
      <c r="AA3" s="5" t="s">
        <v>2</v>
      </c>
    </row>
    <row r="4" s="3" customFormat="true" ht="15.75" hidden="false" customHeight="false" outlineLevel="0" collapsed="false">
      <c r="E4" s="6"/>
    </row>
    <row r="5" s="3" customFormat="true" ht="18.75" hidden="false" customHeight="false" outlineLevel="0" collapsed="false">
      <c r="A5" s="7" t="str">
        <f aca="false">'3.1. паспорт Техсостояние ПС'!A6:T6</f>
        <v>Год раскрытия информации: 2025 год</v>
      </c>
      <c r="B5" s="7"/>
      <c r="C5" s="7"/>
      <c r="D5" s="7"/>
      <c r="E5" s="7"/>
      <c r="F5" s="7"/>
      <c r="G5" s="7"/>
      <c r="H5" s="7"/>
      <c r="I5" s="7"/>
      <c r="J5" s="7"/>
      <c r="K5" s="7"/>
      <c r="L5" s="7"/>
      <c r="M5" s="7"/>
      <c r="N5" s="7"/>
      <c r="O5" s="7"/>
      <c r="P5" s="7"/>
      <c r="Q5" s="7"/>
      <c r="R5" s="7"/>
      <c r="S5" s="7"/>
      <c r="T5" s="7"/>
      <c r="U5" s="7"/>
      <c r="V5" s="7"/>
      <c r="W5" s="7"/>
      <c r="X5" s="7"/>
      <c r="Y5" s="7"/>
      <c r="Z5" s="7"/>
      <c r="AA5" s="7"/>
    </row>
    <row r="6" s="3" customFormat="true" ht="18.75" hidden="false" customHeight="false" outlineLevel="0" collapsed="false">
      <c r="A6" s="7"/>
      <c r="B6" s="7"/>
      <c r="C6" s="7"/>
      <c r="D6" s="7"/>
      <c r="E6" s="7"/>
      <c r="F6" s="7"/>
      <c r="G6" s="7"/>
      <c r="H6" s="7"/>
      <c r="I6" s="7"/>
      <c r="J6" s="7"/>
      <c r="K6" s="7"/>
      <c r="L6" s="7"/>
      <c r="M6" s="7"/>
      <c r="N6" s="7"/>
      <c r="O6" s="7"/>
      <c r="P6" s="7"/>
      <c r="Q6" s="7"/>
      <c r="R6" s="7"/>
      <c r="S6" s="7"/>
      <c r="T6" s="7"/>
      <c r="U6" s="7"/>
      <c r="V6" s="7"/>
      <c r="W6" s="7"/>
      <c r="X6" s="7"/>
      <c r="Y6" s="7"/>
      <c r="Z6" s="7"/>
      <c r="AA6" s="7"/>
    </row>
    <row r="7" s="3" customFormat="true" ht="18.75" hidden="false" customHeight="false" outlineLevel="0" collapsed="false">
      <c r="A7" s="11" t="s">
        <v>4</v>
      </c>
      <c r="B7" s="11"/>
      <c r="C7" s="11"/>
      <c r="D7" s="11"/>
      <c r="E7" s="11"/>
      <c r="F7" s="11"/>
      <c r="G7" s="11"/>
      <c r="H7" s="11"/>
      <c r="I7" s="11"/>
      <c r="J7" s="11"/>
      <c r="K7" s="11"/>
      <c r="L7" s="11"/>
      <c r="M7" s="11"/>
      <c r="N7" s="11"/>
      <c r="O7" s="11"/>
      <c r="P7" s="11"/>
      <c r="Q7" s="11"/>
      <c r="R7" s="11"/>
      <c r="S7" s="11"/>
      <c r="T7" s="11"/>
      <c r="U7" s="11"/>
      <c r="V7" s="11"/>
      <c r="W7" s="11"/>
      <c r="X7" s="11"/>
      <c r="Y7" s="11"/>
      <c r="Z7" s="11"/>
      <c r="AA7" s="11"/>
    </row>
    <row r="8" s="3" customFormat="true" ht="18.75" hidden="false" customHeight="true" outlineLevel="0" collapsed="false">
      <c r="A8" s="67"/>
      <c r="B8" s="67"/>
      <c r="C8" s="67"/>
      <c r="D8" s="67"/>
      <c r="E8" s="67"/>
      <c r="F8" s="67"/>
      <c r="G8" s="67"/>
      <c r="H8" s="67"/>
      <c r="I8" s="67"/>
      <c r="J8" s="67"/>
      <c r="K8" s="67"/>
      <c r="L8" s="67"/>
      <c r="M8" s="67"/>
      <c r="N8" s="67"/>
      <c r="O8" s="67"/>
      <c r="P8" s="67"/>
      <c r="Q8" s="67"/>
      <c r="R8" s="67"/>
      <c r="S8" s="67"/>
      <c r="T8" s="67"/>
      <c r="U8" s="67"/>
      <c r="V8" s="67"/>
      <c r="W8" s="67"/>
      <c r="X8" s="67"/>
      <c r="Y8" s="67"/>
      <c r="Z8" s="67"/>
      <c r="AA8" s="67"/>
    </row>
    <row r="9" s="3" customFormat="true" ht="18.75" hidden="false" customHeight="true" outlineLevel="0" collapsed="false">
      <c r="A9" s="41" t="str">
        <f aca="false">'3.1. паспорт Техсостояние ПС'!A10</f>
        <v>АО "Южные электрические сети Камчатки"</v>
      </c>
      <c r="B9" s="41"/>
      <c r="C9" s="41"/>
      <c r="D9" s="41"/>
      <c r="E9" s="41"/>
      <c r="F9" s="41"/>
      <c r="G9" s="41"/>
      <c r="H9" s="41"/>
      <c r="I9" s="41"/>
      <c r="J9" s="41"/>
      <c r="K9" s="41"/>
      <c r="L9" s="41"/>
      <c r="M9" s="41"/>
      <c r="N9" s="41"/>
      <c r="O9" s="41"/>
      <c r="P9" s="41"/>
      <c r="Q9" s="41"/>
      <c r="R9" s="41"/>
      <c r="S9" s="41"/>
      <c r="T9" s="41"/>
      <c r="U9" s="41"/>
      <c r="V9" s="41"/>
      <c r="W9" s="41"/>
      <c r="X9" s="41"/>
      <c r="Y9" s="41"/>
      <c r="Z9" s="41"/>
      <c r="AA9" s="41"/>
    </row>
    <row r="10" s="3" customFormat="true" ht="18.75" hidden="false" customHeight="true" outlineLevel="0" collapsed="false">
      <c r="A10" s="16" t="s">
        <v>6</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row>
    <row r="11" s="3" customFormat="true" ht="18.75" hidden="false" customHeight="true" outlineLevel="0" collapsed="false">
      <c r="A11" s="67"/>
      <c r="B11" s="67"/>
      <c r="C11" s="67"/>
      <c r="D11" s="67"/>
      <c r="E11" s="67"/>
      <c r="F11" s="67"/>
      <c r="G11" s="67"/>
      <c r="H11" s="67"/>
      <c r="I11" s="67"/>
      <c r="J11" s="67"/>
      <c r="K11" s="67"/>
      <c r="L11" s="67"/>
      <c r="M11" s="67"/>
      <c r="N11" s="67"/>
      <c r="O11" s="67"/>
      <c r="P11" s="67"/>
      <c r="Q11" s="67"/>
      <c r="R11" s="67"/>
      <c r="S11" s="67"/>
      <c r="T11" s="67"/>
      <c r="U11" s="67"/>
      <c r="V11" s="67"/>
      <c r="W11" s="67"/>
      <c r="X11" s="67"/>
      <c r="Y11" s="67"/>
      <c r="Z11" s="67"/>
      <c r="AA11" s="67"/>
    </row>
    <row r="12" s="3" customFormat="true" ht="21" hidden="false" customHeight="true" outlineLevel="0" collapsed="false">
      <c r="A12" s="11" t="str">
        <f aca="false">'2. паспорт  ТП'!A11</f>
        <v>Н_525_ИН-1</v>
      </c>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row>
    <row r="13" s="3" customFormat="true" ht="18.75" hidden="false" customHeight="true" outlineLevel="0" collapsed="false">
      <c r="A13" s="16" t="s">
        <v>8</v>
      </c>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row>
    <row r="14" s="19" customFormat="true" ht="15.75" hidden="false" customHeight="true" outlineLevel="0" collapsed="false">
      <c r="A14" s="67"/>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row>
    <row r="15" s="20" customFormat="true" ht="36" hidden="false" customHeight="true" outlineLevel="0" collapsed="false">
      <c r="A15" s="14" t="str">
        <f aca="false">'2. паспорт  ТП'!A14</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row>
    <row r="16" s="20" customFormat="true" ht="15" hidden="false" customHeight="true" outlineLevel="0" collapsed="false">
      <c r="A16" s="16" t="s">
        <v>10</v>
      </c>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row>
    <row r="17" s="20" customFormat="true" ht="15" hidden="false" customHeight="true" outlineLevel="0" collapsed="false">
      <c r="A17" s="68"/>
      <c r="B17" s="68"/>
      <c r="C17" s="68"/>
      <c r="D17" s="68"/>
      <c r="E17" s="68"/>
      <c r="F17" s="68"/>
      <c r="G17" s="68"/>
      <c r="H17" s="68"/>
      <c r="I17" s="68"/>
      <c r="J17" s="68"/>
      <c r="K17" s="68"/>
      <c r="L17" s="68"/>
      <c r="M17" s="68"/>
      <c r="N17" s="68"/>
      <c r="O17" s="68"/>
      <c r="P17" s="68"/>
      <c r="Q17" s="68"/>
      <c r="R17" s="68"/>
      <c r="S17" s="68"/>
      <c r="T17" s="68"/>
      <c r="U17" s="68"/>
      <c r="V17" s="68"/>
      <c r="W17" s="68"/>
      <c r="X17" s="68"/>
      <c r="Y17" s="68"/>
      <c r="Z17" s="68"/>
      <c r="AA17" s="68"/>
    </row>
    <row r="18" s="20" customFormat="true" ht="15" hidden="false" customHeight="true" outlineLevel="0" collapsed="false">
      <c r="A18" s="68"/>
      <c r="B18" s="68"/>
      <c r="C18" s="68"/>
      <c r="D18" s="68"/>
      <c r="E18" s="68"/>
      <c r="F18" s="68"/>
      <c r="G18" s="68"/>
      <c r="H18" s="68"/>
      <c r="I18" s="68"/>
      <c r="J18" s="68"/>
      <c r="K18" s="68"/>
      <c r="L18" s="68"/>
      <c r="M18" s="68"/>
      <c r="N18" s="68"/>
      <c r="O18" s="68"/>
      <c r="P18" s="68"/>
      <c r="Q18" s="68"/>
      <c r="R18" s="68"/>
      <c r="S18" s="68"/>
      <c r="T18" s="68"/>
      <c r="U18" s="68"/>
      <c r="V18" s="68"/>
      <c r="W18" s="68"/>
      <c r="X18" s="68"/>
      <c r="Y18" s="68"/>
      <c r="Z18" s="68"/>
      <c r="AA18" s="68"/>
    </row>
    <row r="19" customFormat="false" ht="25.5" hidden="false" customHeight="true" outlineLevel="0" collapsed="false">
      <c r="A19" s="41" t="s">
        <v>125</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0" s="53" customFormat="true" ht="21" hidden="false" customHeight="true" outlineLevel="0" collapsed="false"/>
    <row r="21" customFormat="false" ht="15.75" hidden="false" customHeight="true" outlineLevel="0" collapsed="false">
      <c r="A21" s="55" t="s">
        <v>12</v>
      </c>
      <c r="B21" s="55" t="s">
        <v>126</v>
      </c>
      <c r="C21" s="55"/>
      <c r="D21" s="55" t="s">
        <v>127</v>
      </c>
      <c r="E21" s="55"/>
      <c r="F21" s="55" t="s">
        <v>84</v>
      </c>
      <c r="G21" s="55"/>
      <c r="H21" s="55"/>
      <c r="I21" s="55"/>
      <c r="J21" s="55" t="s">
        <v>128</v>
      </c>
      <c r="K21" s="55" t="s">
        <v>129</v>
      </c>
      <c r="L21" s="55"/>
      <c r="M21" s="55" t="s">
        <v>130</v>
      </c>
      <c r="N21" s="55"/>
      <c r="O21" s="55" t="s">
        <v>131</v>
      </c>
      <c r="P21" s="55"/>
      <c r="Q21" s="55" t="s">
        <v>132</v>
      </c>
      <c r="R21" s="55"/>
      <c r="S21" s="55" t="s">
        <v>133</v>
      </c>
      <c r="T21" s="55" t="s">
        <v>134</v>
      </c>
      <c r="U21" s="55" t="s">
        <v>135</v>
      </c>
      <c r="V21" s="55" t="s">
        <v>136</v>
      </c>
      <c r="W21" s="55"/>
      <c r="X21" s="56" t="s">
        <v>105</v>
      </c>
      <c r="Y21" s="56"/>
      <c r="Z21" s="56" t="s">
        <v>106</v>
      </c>
      <c r="AA21" s="56"/>
    </row>
    <row r="22" customFormat="false" ht="216" hidden="false" customHeight="true" outlineLevel="0" collapsed="false">
      <c r="A22" s="55"/>
      <c r="B22" s="55"/>
      <c r="C22" s="55"/>
      <c r="D22" s="55"/>
      <c r="E22" s="55"/>
      <c r="F22" s="55" t="s">
        <v>137</v>
      </c>
      <c r="G22" s="55"/>
      <c r="H22" s="55" t="s">
        <v>138</v>
      </c>
      <c r="I22" s="55"/>
      <c r="J22" s="55"/>
      <c r="K22" s="55"/>
      <c r="L22" s="55"/>
      <c r="M22" s="55"/>
      <c r="N22" s="55"/>
      <c r="O22" s="55"/>
      <c r="P22" s="55"/>
      <c r="Q22" s="55"/>
      <c r="R22" s="55"/>
      <c r="S22" s="55"/>
      <c r="T22" s="55"/>
      <c r="U22" s="55"/>
      <c r="V22" s="55"/>
      <c r="W22" s="55"/>
      <c r="X22" s="55" t="s">
        <v>107</v>
      </c>
      <c r="Y22" s="55" t="s">
        <v>108</v>
      </c>
      <c r="Z22" s="55" t="s">
        <v>109</v>
      </c>
      <c r="AA22" s="55" t="s">
        <v>110</v>
      </c>
    </row>
    <row r="23" customFormat="false" ht="60" hidden="false" customHeight="true" outlineLevel="0" collapsed="false">
      <c r="A23" s="55"/>
      <c r="B23" s="57" t="s">
        <v>111</v>
      </c>
      <c r="C23" s="57" t="s">
        <v>112</v>
      </c>
      <c r="D23" s="57" t="s">
        <v>111</v>
      </c>
      <c r="E23" s="57" t="s">
        <v>112</v>
      </c>
      <c r="F23" s="57" t="s">
        <v>111</v>
      </c>
      <c r="G23" s="57" t="s">
        <v>112</v>
      </c>
      <c r="H23" s="57" t="s">
        <v>111</v>
      </c>
      <c r="I23" s="57" t="s">
        <v>112</v>
      </c>
      <c r="J23" s="57" t="s">
        <v>111</v>
      </c>
      <c r="K23" s="57" t="s">
        <v>111</v>
      </c>
      <c r="L23" s="57" t="s">
        <v>112</v>
      </c>
      <c r="M23" s="57" t="s">
        <v>111</v>
      </c>
      <c r="N23" s="57" t="s">
        <v>112</v>
      </c>
      <c r="O23" s="57" t="s">
        <v>111</v>
      </c>
      <c r="P23" s="57" t="s">
        <v>112</v>
      </c>
      <c r="Q23" s="57" t="s">
        <v>111</v>
      </c>
      <c r="R23" s="57" t="s">
        <v>112</v>
      </c>
      <c r="S23" s="57" t="s">
        <v>111</v>
      </c>
      <c r="T23" s="57" t="s">
        <v>111</v>
      </c>
      <c r="U23" s="57" t="s">
        <v>111</v>
      </c>
      <c r="V23" s="57" t="s">
        <v>111</v>
      </c>
      <c r="W23" s="57" t="s">
        <v>112</v>
      </c>
      <c r="X23" s="57" t="s">
        <v>111</v>
      </c>
      <c r="Y23" s="57" t="s">
        <v>111</v>
      </c>
      <c r="Z23" s="55" t="s">
        <v>111</v>
      </c>
      <c r="AA23" s="55" t="s">
        <v>111</v>
      </c>
    </row>
    <row r="24" customFormat="false" ht="15.75" hidden="false" customHeight="false" outlineLevel="0" collapsed="false">
      <c r="A24" s="69" t="n">
        <v>1</v>
      </c>
      <c r="B24" s="69" t="n">
        <v>2</v>
      </c>
      <c r="C24" s="69" t="n">
        <v>3</v>
      </c>
      <c r="D24" s="69" t="n">
        <v>4</v>
      </c>
      <c r="E24" s="69" t="n">
        <v>5</v>
      </c>
      <c r="F24" s="69" t="n">
        <v>6</v>
      </c>
      <c r="G24" s="69" t="n">
        <v>7</v>
      </c>
      <c r="H24" s="69" t="n">
        <v>8</v>
      </c>
      <c r="I24" s="69" t="n">
        <v>9</v>
      </c>
      <c r="J24" s="69" t="n">
        <v>10</v>
      </c>
      <c r="K24" s="69" t="n">
        <v>11</v>
      </c>
      <c r="L24" s="69" t="n">
        <v>12</v>
      </c>
      <c r="M24" s="69" t="n">
        <v>13</v>
      </c>
      <c r="N24" s="69" t="n">
        <v>14</v>
      </c>
      <c r="O24" s="69" t="n">
        <v>15</v>
      </c>
      <c r="P24" s="69" t="n">
        <v>16</v>
      </c>
      <c r="Q24" s="69" t="n">
        <v>19</v>
      </c>
      <c r="R24" s="69" t="n">
        <v>20</v>
      </c>
      <c r="S24" s="69" t="n">
        <v>21</v>
      </c>
      <c r="T24" s="69" t="n">
        <v>22</v>
      </c>
      <c r="U24" s="69" t="n">
        <v>23</v>
      </c>
      <c r="V24" s="69" t="n">
        <v>24</v>
      </c>
      <c r="W24" s="69" t="n">
        <v>25</v>
      </c>
      <c r="X24" s="69" t="n">
        <v>26</v>
      </c>
      <c r="Y24" s="69" t="n">
        <v>27</v>
      </c>
      <c r="Z24" s="69" t="n">
        <v>28</v>
      </c>
      <c r="AA24" s="69" t="n">
        <v>29</v>
      </c>
    </row>
    <row r="25" s="53" customFormat="true" ht="24" hidden="false" customHeight="true" outlineLevel="0" collapsed="false">
      <c r="A25" s="70" t="s">
        <v>23</v>
      </c>
      <c r="B25" s="70" t="s">
        <v>23</v>
      </c>
      <c r="C25" s="70" t="s">
        <v>23</v>
      </c>
      <c r="D25" s="70" t="s">
        <v>23</v>
      </c>
      <c r="E25" s="70" t="s">
        <v>23</v>
      </c>
      <c r="F25" s="70" t="s">
        <v>23</v>
      </c>
      <c r="G25" s="70" t="s">
        <v>23</v>
      </c>
      <c r="H25" s="70" t="s">
        <v>23</v>
      </c>
      <c r="I25" s="70" t="s">
        <v>23</v>
      </c>
      <c r="J25" s="70" t="s">
        <v>23</v>
      </c>
      <c r="K25" s="70" t="s">
        <v>23</v>
      </c>
      <c r="L25" s="70" t="s">
        <v>23</v>
      </c>
      <c r="M25" s="70" t="s">
        <v>23</v>
      </c>
      <c r="N25" s="70" t="s">
        <v>23</v>
      </c>
      <c r="O25" s="70" t="s">
        <v>23</v>
      </c>
      <c r="P25" s="70" t="s">
        <v>23</v>
      </c>
      <c r="Q25" s="70" t="s">
        <v>23</v>
      </c>
      <c r="R25" s="70" t="s">
        <v>23</v>
      </c>
      <c r="S25" s="70" t="s">
        <v>23</v>
      </c>
      <c r="T25" s="70" t="s">
        <v>23</v>
      </c>
      <c r="U25" s="70" t="s">
        <v>23</v>
      </c>
      <c r="V25" s="70" t="s">
        <v>23</v>
      </c>
      <c r="W25" s="70" t="s">
        <v>23</v>
      </c>
      <c r="X25" s="70" t="s">
        <v>23</v>
      </c>
      <c r="Y25" s="70" t="s">
        <v>23</v>
      </c>
      <c r="Z25" s="70" t="s">
        <v>23</v>
      </c>
      <c r="AA25" s="70" t="s">
        <v>23</v>
      </c>
    </row>
    <row r="26" customFormat="false" ht="3" hidden="false" customHeight="true" outlineLevel="0" collapsed="false"/>
    <row r="27" customFormat="false" ht="12.75" hidden="false" customHeight="false" outlineLevel="0" collapsed="false"/>
    <row r="28" customFormat="false" ht="12.75" hidden="false" customHeight="false" outlineLevel="0" collapsed="false"/>
  </sheetData>
  <mergeCells count="32">
    <mergeCell ref="A5:AA5"/>
    <mergeCell ref="A6:AA6"/>
    <mergeCell ref="A7:AA7"/>
    <mergeCell ref="A8:AA8"/>
    <mergeCell ref="A9:AA9"/>
    <mergeCell ref="A10:AA10"/>
    <mergeCell ref="A11:AA11"/>
    <mergeCell ref="A12:AA12"/>
    <mergeCell ref="A13:AA13"/>
    <mergeCell ref="A14:AA14"/>
    <mergeCell ref="A15:AA15"/>
    <mergeCell ref="A16:AA16"/>
    <mergeCell ref="A17:AA17"/>
    <mergeCell ref="A18:AA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05555555555"/>
  <pageSetup paperSize="8" scale="100" firstPageNumber="0" fitToWidth="1" fitToHeight="1" pageOrder="overThenDown" orientation="landscape" blackAndWhite="false" draft="false" cellComments="none" useFirstPageNumber="fals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true"/>
  </sheetPr>
  <dimension ref="A1:AC30"/>
  <sheetViews>
    <sheetView showFormulas="false" showGridLines="true" showRowColHeaders="true" showZeros="true" rightToLeft="false" tabSelected="false" showOutlineSymbols="true" defaultGridColor="true" view="pageBreakPreview" topLeftCell="A7" colorId="64" zoomScale="65" zoomScaleNormal="100" zoomScalePageLayoutView="65" workbookViewId="0">
      <selection pane="topLeft" activeCell="C26" activeCellId="0" sqref="C26"/>
    </sheetView>
  </sheetViews>
  <sheetFormatPr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8.29"/>
    <col collapsed="false" customWidth="true" hidden="false" outlineLevel="0" max="4" min="4" style="1" width="14.42"/>
    <col collapsed="false" customWidth="true" hidden="false" outlineLevel="0" max="5" min="5" style="1" width="36.57"/>
    <col collapsed="false" customWidth="true" hidden="false" outlineLevel="0" max="6" min="6" style="1" width="19.99"/>
    <col collapsed="false" customWidth="true" hidden="false" outlineLevel="0" max="7" min="7" style="1" width="25.57"/>
    <col collapsed="false" customWidth="true" hidden="false" outlineLevel="0" max="8" min="8" style="1" width="16.43"/>
    <col collapsed="false" customWidth="true" hidden="false" outlineLevel="0" max="1025" min="9" style="1" width="9.13"/>
  </cols>
  <sheetData>
    <row r="1" s="3" customFormat="true" ht="18.75" hidden="false" customHeight="true" outlineLevel="0" collapsed="false">
      <c r="A1" s="2"/>
      <c r="C1" s="4" t="s">
        <v>0</v>
      </c>
    </row>
    <row r="2" s="3" customFormat="true" ht="18.75" hidden="false" customHeight="true" outlineLevel="0" collapsed="false">
      <c r="A2" s="2"/>
      <c r="C2" s="5" t="s">
        <v>1</v>
      </c>
    </row>
    <row r="3" s="3" customFormat="true" ht="18.75" hidden="false" customHeight="false" outlineLevel="0" collapsed="false">
      <c r="A3" s="6"/>
      <c r="C3" s="5" t="s">
        <v>2</v>
      </c>
    </row>
    <row r="4" s="3" customFormat="true" ht="18.75" hidden="false" customHeight="false" outlineLevel="0" collapsed="false">
      <c r="A4" s="9"/>
      <c r="B4" s="10"/>
      <c r="C4" s="5"/>
    </row>
    <row r="5" s="3" customFormat="true" ht="18.75" hidden="false" customHeight="false" outlineLevel="0" collapsed="false">
      <c r="A5" s="7" t="str">
        <f aca="false">'3.2 паспорт Техсостояние ЛЭП'!A5:AA5</f>
        <v>Год раскрытия информации: 2025 год</v>
      </c>
      <c r="B5" s="7"/>
      <c r="C5" s="7"/>
      <c r="D5" s="71"/>
      <c r="E5" s="71"/>
      <c r="F5" s="71"/>
      <c r="G5" s="71"/>
      <c r="H5" s="71"/>
      <c r="I5" s="71"/>
      <c r="J5" s="71"/>
      <c r="K5" s="71"/>
      <c r="L5" s="71"/>
      <c r="M5" s="71"/>
      <c r="N5" s="71"/>
      <c r="O5" s="71"/>
      <c r="P5" s="71"/>
      <c r="Q5" s="71"/>
      <c r="R5" s="71"/>
      <c r="S5" s="71"/>
      <c r="T5" s="71"/>
      <c r="U5" s="71"/>
      <c r="V5" s="71"/>
      <c r="W5" s="71"/>
      <c r="X5" s="71"/>
      <c r="Y5" s="71"/>
      <c r="Z5" s="71"/>
      <c r="AA5" s="71"/>
      <c r="AB5" s="71"/>
      <c r="AC5" s="71"/>
    </row>
    <row r="6" s="3" customFormat="true" ht="18.75" hidden="false" customHeight="false" outlineLevel="0" collapsed="false">
      <c r="A6" s="9"/>
      <c r="B6" s="10"/>
      <c r="C6" s="10"/>
      <c r="G6" s="5"/>
    </row>
    <row r="7" s="3" customFormat="true" ht="18.75" hidden="false" customHeight="false" outlineLevel="0" collapsed="false">
      <c r="A7" s="11" t="s">
        <v>4</v>
      </c>
      <c r="B7" s="11"/>
      <c r="C7" s="11"/>
      <c r="D7" s="12"/>
      <c r="E7" s="12"/>
      <c r="F7" s="12"/>
      <c r="G7" s="12"/>
      <c r="H7" s="12"/>
      <c r="I7" s="12"/>
      <c r="J7" s="12"/>
      <c r="K7" s="12"/>
      <c r="L7" s="12"/>
      <c r="M7" s="12"/>
      <c r="N7" s="12"/>
      <c r="O7" s="12"/>
      <c r="P7" s="12"/>
      <c r="Q7" s="12"/>
      <c r="R7" s="12"/>
      <c r="S7" s="12"/>
      <c r="T7" s="12"/>
      <c r="U7" s="12"/>
    </row>
    <row r="8" s="3" customFormat="true" ht="18.75" hidden="false" customHeight="false" outlineLevel="0" collapsed="false">
      <c r="A8" s="11"/>
      <c r="B8" s="11"/>
      <c r="C8" s="11"/>
      <c r="D8" s="13"/>
      <c r="E8" s="13"/>
      <c r="F8" s="13"/>
      <c r="G8" s="13"/>
      <c r="H8" s="12"/>
      <c r="I8" s="12"/>
      <c r="J8" s="12"/>
      <c r="K8" s="12"/>
      <c r="L8" s="12"/>
      <c r="M8" s="12"/>
      <c r="N8" s="12"/>
      <c r="O8" s="12"/>
      <c r="P8" s="12"/>
      <c r="Q8" s="12"/>
      <c r="R8" s="12"/>
      <c r="S8" s="12"/>
      <c r="T8" s="12"/>
      <c r="U8" s="12"/>
    </row>
    <row r="9" s="3" customFormat="true" ht="18.75" hidden="false" customHeight="false" outlineLevel="0" collapsed="false">
      <c r="A9" s="41" t="str">
        <f aca="false">'1. паспорт местоположение'!A9:C9</f>
        <v>АО "Южные электрические сети Камчатки"</v>
      </c>
      <c r="B9" s="41"/>
      <c r="C9" s="41"/>
      <c r="D9" s="15"/>
      <c r="E9" s="15"/>
      <c r="F9" s="15"/>
      <c r="G9" s="15"/>
      <c r="H9" s="12"/>
      <c r="I9" s="12"/>
      <c r="J9" s="12"/>
      <c r="K9" s="12"/>
      <c r="L9" s="12"/>
      <c r="M9" s="12"/>
      <c r="N9" s="12"/>
      <c r="O9" s="12"/>
      <c r="P9" s="12"/>
      <c r="Q9" s="12"/>
      <c r="R9" s="12"/>
      <c r="S9" s="12"/>
      <c r="T9" s="12"/>
      <c r="U9" s="12"/>
    </row>
    <row r="10" s="3" customFormat="true" ht="18.75" hidden="false" customHeight="false" outlineLevel="0" collapsed="false">
      <c r="A10" s="16" t="s">
        <v>6</v>
      </c>
      <c r="B10" s="16"/>
      <c r="C10" s="16"/>
      <c r="D10" s="17"/>
      <c r="E10" s="17"/>
      <c r="F10" s="17"/>
      <c r="G10" s="17"/>
      <c r="H10" s="12"/>
      <c r="I10" s="12"/>
      <c r="J10" s="12"/>
      <c r="K10" s="12"/>
      <c r="L10" s="12"/>
      <c r="M10" s="12"/>
      <c r="N10" s="12"/>
      <c r="O10" s="12"/>
      <c r="P10" s="12"/>
      <c r="Q10" s="12"/>
      <c r="R10" s="12"/>
      <c r="S10" s="12"/>
      <c r="T10" s="12"/>
      <c r="U10" s="12"/>
    </row>
    <row r="11" s="3" customFormat="true" ht="18.75" hidden="false" customHeight="false" outlineLevel="0" collapsed="false">
      <c r="A11" s="11"/>
      <c r="B11" s="11"/>
      <c r="C11" s="11"/>
      <c r="D11" s="13"/>
      <c r="E11" s="13"/>
      <c r="F11" s="13"/>
      <c r="G11" s="13"/>
      <c r="H11" s="12"/>
      <c r="I11" s="12"/>
      <c r="J11" s="12"/>
      <c r="K11" s="12"/>
      <c r="L11" s="12"/>
      <c r="M11" s="12"/>
      <c r="N11" s="12"/>
      <c r="O11" s="12"/>
      <c r="P11" s="12"/>
      <c r="Q11" s="12"/>
      <c r="R11" s="12"/>
      <c r="S11" s="12"/>
      <c r="T11" s="12"/>
      <c r="U11" s="12"/>
    </row>
    <row r="12" s="3" customFormat="true" ht="18.75" hidden="false" customHeight="false" outlineLevel="0" collapsed="false">
      <c r="A12" s="11" t="str">
        <f aca="false">'1. паспорт местоположение'!A12:C12</f>
        <v>Н_525_ИН-1</v>
      </c>
      <c r="B12" s="11"/>
      <c r="C12" s="11"/>
      <c r="D12" s="15"/>
      <c r="E12" s="15"/>
      <c r="F12" s="15"/>
      <c r="G12" s="15"/>
      <c r="H12" s="12"/>
      <c r="I12" s="12"/>
      <c r="J12" s="12"/>
      <c r="K12" s="12"/>
      <c r="L12" s="12"/>
      <c r="M12" s="12"/>
      <c r="N12" s="12"/>
      <c r="O12" s="12"/>
      <c r="P12" s="12"/>
      <c r="Q12" s="12"/>
      <c r="R12" s="12"/>
      <c r="S12" s="12"/>
      <c r="T12" s="12"/>
      <c r="U12" s="12"/>
    </row>
    <row r="13" s="3" customFormat="true" ht="18.75" hidden="false" customHeight="false" outlineLevel="0" collapsed="false">
      <c r="A13" s="16" t="s">
        <v>8</v>
      </c>
      <c r="B13" s="16"/>
      <c r="C13" s="16"/>
      <c r="D13" s="17"/>
      <c r="E13" s="17"/>
      <c r="F13" s="17"/>
      <c r="G13" s="17"/>
      <c r="H13" s="12"/>
      <c r="I13" s="12"/>
      <c r="J13" s="12"/>
      <c r="K13" s="12"/>
      <c r="L13" s="12"/>
      <c r="M13" s="12"/>
      <c r="N13" s="12"/>
      <c r="O13" s="12"/>
      <c r="P13" s="12"/>
      <c r="Q13" s="12"/>
      <c r="R13" s="12"/>
      <c r="S13" s="12"/>
      <c r="T13" s="12"/>
      <c r="U13" s="12"/>
    </row>
    <row r="14" s="19" customFormat="true" ht="15.75" hidden="false" customHeight="true" outlineLevel="0" collapsed="false">
      <c r="A14" s="16"/>
      <c r="B14" s="16"/>
      <c r="C14" s="16"/>
      <c r="D14" s="16"/>
      <c r="E14" s="16"/>
      <c r="F14" s="16"/>
      <c r="G14" s="16"/>
      <c r="H14" s="16"/>
      <c r="I14" s="16"/>
      <c r="J14" s="16"/>
      <c r="K14" s="16"/>
      <c r="L14" s="16"/>
      <c r="M14" s="16"/>
      <c r="N14" s="16"/>
      <c r="O14" s="16"/>
      <c r="P14" s="16"/>
      <c r="Q14" s="16"/>
      <c r="R14" s="16"/>
      <c r="S14" s="16"/>
      <c r="T14" s="16"/>
      <c r="U14" s="16"/>
    </row>
    <row r="15" s="20" customFormat="true" ht="82.5" hidden="false" customHeight="true" outlineLevel="0" collapsed="false">
      <c r="A15" s="14" t="str">
        <f aca="false">'1. паспорт местоположение'!A15:C15</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c r="B15" s="14"/>
      <c r="C15" s="14"/>
      <c r="D15" s="15"/>
      <c r="E15" s="15"/>
      <c r="F15" s="15"/>
      <c r="G15" s="15"/>
      <c r="H15" s="15"/>
      <c r="I15" s="15"/>
      <c r="J15" s="15"/>
      <c r="K15" s="15"/>
      <c r="L15" s="15"/>
      <c r="M15" s="15"/>
      <c r="N15" s="15"/>
      <c r="O15" s="15"/>
      <c r="P15" s="15"/>
      <c r="Q15" s="15"/>
      <c r="R15" s="15"/>
      <c r="S15" s="15"/>
      <c r="T15" s="15"/>
    </row>
    <row r="16" s="20" customFormat="true" ht="15" hidden="false" customHeight="true" outlineLevel="0" collapsed="false">
      <c r="A16" s="16" t="s">
        <v>10</v>
      </c>
      <c r="B16" s="16"/>
      <c r="C16" s="16"/>
      <c r="D16" s="17"/>
      <c r="E16" s="17"/>
      <c r="F16" s="17"/>
      <c r="G16" s="17"/>
      <c r="H16" s="17"/>
      <c r="I16" s="17"/>
      <c r="J16" s="17"/>
      <c r="K16" s="17"/>
      <c r="L16" s="17"/>
      <c r="M16" s="17"/>
      <c r="N16" s="17"/>
      <c r="O16" s="17"/>
      <c r="P16" s="17"/>
      <c r="Q16" s="17"/>
      <c r="R16" s="17"/>
      <c r="S16" s="17"/>
      <c r="T16" s="17"/>
    </row>
    <row r="17" s="20" customFormat="true" ht="15" hidden="false" customHeight="true" outlineLevel="0" collapsed="false">
      <c r="A17" s="16"/>
      <c r="B17" s="16"/>
      <c r="C17" s="16"/>
      <c r="D17" s="22"/>
      <c r="E17" s="22"/>
      <c r="F17" s="22"/>
      <c r="G17" s="22"/>
      <c r="H17" s="22"/>
      <c r="I17" s="22"/>
      <c r="J17" s="22"/>
      <c r="K17" s="22"/>
      <c r="L17" s="22"/>
      <c r="M17" s="22"/>
      <c r="N17" s="22"/>
      <c r="O17" s="22"/>
      <c r="P17" s="22"/>
      <c r="Q17" s="22"/>
    </row>
    <row r="18" s="20" customFormat="true" ht="27.75" hidden="false" customHeight="true" outlineLevel="0" collapsed="false">
      <c r="A18" s="14" t="s">
        <v>139</v>
      </c>
      <c r="B18" s="14"/>
      <c r="C18" s="14"/>
      <c r="D18" s="23"/>
      <c r="E18" s="23"/>
      <c r="F18" s="23"/>
      <c r="G18" s="23"/>
      <c r="H18" s="23"/>
      <c r="I18" s="23"/>
      <c r="J18" s="23"/>
      <c r="K18" s="23"/>
      <c r="L18" s="23"/>
      <c r="M18" s="23"/>
      <c r="N18" s="23"/>
      <c r="O18" s="23"/>
      <c r="P18" s="23"/>
      <c r="Q18" s="23"/>
      <c r="R18" s="23"/>
      <c r="S18" s="23"/>
      <c r="T18" s="23"/>
    </row>
    <row r="19" s="20" customFormat="true" ht="15" hidden="false" customHeight="true" outlineLevel="0" collapsed="false">
      <c r="A19" s="17"/>
      <c r="B19" s="17"/>
      <c r="C19" s="17"/>
      <c r="D19" s="17"/>
      <c r="E19" s="17"/>
      <c r="F19" s="17"/>
      <c r="G19" s="22"/>
      <c r="H19" s="22"/>
      <c r="I19" s="22"/>
      <c r="J19" s="22"/>
      <c r="K19" s="22"/>
      <c r="L19" s="22"/>
      <c r="M19" s="22"/>
      <c r="N19" s="22"/>
      <c r="O19" s="22"/>
      <c r="P19" s="22"/>
      <c r="Q19" s="22"/>
    </row>
    <row r="20" s="20" customFormat="true" ht="39.75" hidden="false" customHeight="true" outlineLevel="0" collapsed="false">
      <c r="A20" s="24" t="s">
        <v>12</v>
      </c>
      <c r="B20" s="25" t="s">
        <v>13</v>
      </c>
      <c r="C20" s="26" t="s">
        <v>14</v>
      </c>
      <c r="D20" s="27"/>
      <c r="E20" s="27"/>
      <c r="F20" s="27"/>
      <c r="G20" s="16"/>
      <c r="H20" s="16"/>
      <c r="I20" s="16"/>
      <c r="J20" s="16"/>
      <c r="K20" s="16"/>
      <c r="L20" s="16"/>
      <c r="M20" s="16"/>
      <c r="N20" s="16"/>
      <c r="O20" s="16"/>
      <c r="P20" s="16"/>
      <c r="Q20" s="16"/>
      <c r="R20" s="28"/>
      <c r="S20" s="28"/>
      <c r="T20" s="28"/>
    </row>
    <row r="21" s="20" customFormat="true" ht="16.5" hidden="false" customHeight="true" outlineLevel="0" collapsed="false">
      <c r="A21" s="26" t="n">
        <v>1</v>
      </c>
      <c r="B21" s="25" t="n">
        <v>2</v>
      </c>
      <c r="C21" s="26" t="n">
        <v>3</v>
      </c>
      <c r="D21" s="27"/>
      <c r="E21" s="27"/>
      <c r="F21" s="27"/>
      <c r="G21" s="16"/>
      <c r="H21" s="16"/>
      <c r="I21" s="16"/>
      <c r="J21" s="16"/>
      <c r="K21" s="16"/>
      <c r="L21" s="16"/>
      <c r="M21" s="16"/>
      <c r="N21" s="16"/>
      <c r="O21" s="16"/>
      <c r="P21" s="16"/>
      <c r="Q21" s="16"/>
      <c r="R21" s="28"/>
      <c r="S21" s="28"/>
      <c r="T21" s="28"/>
    </row>
    <row r="22" s="20" customFormat="true" ht="27.35" hidden="false" customHeight="false" outlineLevel="0" collapsed="false">
      <c r="A22" s="29" t="s">
        <v>15</v>
      </c>
      <c r="B22" s="72" t="s">
        <v>140</v>
      </c>
      <c r="C22" s="26" t="s">
        <v>141</v>
      </c>
      <c r="D22" s="27"/>
      <c r="E22" s="16"/>
      <c r="F22" s="16"/>
      <c r="G22" s="16"/>
      <c r="H22" s="16"/>
      <c r="I22" s="16"/>
      <c r="J22" s="16"/>
      <c r="K22" s="16"/>
      <c r="L22" s="16"/>
      <c r="M22" s="16"/>
      <c r="N22" s="16"/>
      <c r="O22" s="16"/>
      <c r="P22" s="28"/>
      <c r="Q22" s="28"/>
      <c r="R22" s="28"/>
      <c r="S22" s="28"/>
      <c r="T22" s="28"/>
    </row>
    <row r="23" customFormat="false" ht="63.75" hidden="false" customHeight="true" outlineLevel="0" collapsed="false">
      <c r="A23" s="29" t="s">
        <v>18</v>
      </c>
      <c r="B23" s="31" t="s">
        <v>142</v>
      </c>
      <c r="C23" s="24" t="s">
        <v>143</v>
      </c>
      <c r="D23" s="39"/>
      <c r="E23" s="39"/>
      <c r="F23" s="39"/>
      <c r="G23" s="39"/>
      <c r="H23" s="39"/>
      <c r="I23" s="39"/>
      <c r="J23" s="39"/>
      <c r="K23" s="39"/>
      <c r="L23" s="39"/>
      <c r="M23" s="39"/>
      <c r="N23" s="39"/>
      <c r="O23" s="39"/>
      <c r="P23" s="39"/>
      <c r="Q23" s="39"/>
      <c r="R23" s="39"/>
      <c r="S23" s="39"/>
      <c r="T23" s="39"/>
    </row>
    <row r="24" customFormat="false" ht="41" hidden="false" customHeight="false" outlineLevel="0" collapsed="false">
      <c r="A24" s="29" t="s">
        <v>21</v>
      </c>
      <c r="B24" s="31" t="s">
        <v>144</v>
      </c>
      <c r="C24" s="24" t="s">
        <v>145</v>
      </c>
      <c r="D24" s="39"/>
      <c r="E24" s="39"/>
      <c r="F24" s="39"/>
      <c r="G24" s="39"/>
      <c r="H24" s="39"/>
      <c r="I24" s="39"/>
      <c r="J24" s="39"/>
      <c r="K24" s="39"/>
      <c r="L24" s="39"/>
      <c r="M24" s="39"/>
      <c r="N24" s="39"/>
      <c r="O24" s="39"/>
      <c r="P24" s="39"/>
      <c r="Q24" s="39"/>
      <c r="R24" s="39"/>
      <c r="S24" s="39"/>
      <c r="T24" s="39"/>
      <c r="U24" s="39"/>
    </row>
    <row r="25" customFormat="false" ht="63" hidden="false" customHeight="true" outlineLevel="0" collapsed="false">
      <c r="A25" s="29" t="s">
        <v>24</v>
      </c>
      <c r="B25" s="31" t="s">
        <v>146</v>
      </c>
      <c r="C25" s="73" t="n">
        <v>353.175624647059</v>
      </c>
      <c r="D25" s="39"/>
      <c r="E25" s="39"/>
      <c r="F25" s="39"/>
      <c r="G25" s="39"/>
      <c r="H25" s="39"/>
      <c r="I25" s="39"/>
      <c r="J25" s="39"/>
      <c r="K25" s="39"/>
      <c r="L25" s="39"/>
      <c r="M25" s="39"/>
      <c r="N25" s="39"/>
      <c r="O25" s="39"/>
      <c r="P25" s="39"/>
      <c r="Q25" s="39"/>
      <c r="R25" s="39"/>
      <c r="S25" s="39"/>
      <c r="T25" s="39"/>
      <c r="U25" s="39"/>
    </row>
    <row r="26" customFormat="false" ht="57" hidden="false" customHeight="true" outlineLevel="0" collapsed="false">
      <c r="A26" s="29" t="s">
        <v>27</v>
      </c>
      <c r="B26" s="31" t="s">
        <v>147</v>
      </c>
      <c r="C26" s="26" t="s">
        <v>148</v>
      </c>
      <c r="D26" s="39"/>
      <c r="E26" s="39"/>
      <c r="F26" s="39"/>
      <c r="G26" s="39"/>
      <c r="H26" s="39"/>
      <c r="I26" s="39"/>
      <c r="J26" s="39"/>
      <c r="K26" s="39"/>
      <c r="L26" s="39"/>
      <c r="M26" s="39"/>
      <c r="N26" s="39"/>
      <c r="O26" s="39"/>
      <c r="P26" s="39"/>
      <c r="Q26" s="39"/>
      <c r="R26" s="39"/>
      <c r="S26" s="39"/>
      <c r="T26" s="39"/>
      <c r="U26" s="39"/>
    </row>
    <row r="27" customFormat="false" ht="57" hidden="false" customHeight="true" outlineLevel="0" collapsed="false">
      <c r="A27" s="29" t="s">
        <v>30</v>
      </c>
      <c r="B27" s="31" t="s">
        <v>149</v>
      </c>
      <c r="C27" s="26" t="s">
        <v>150</v>
      </c>
      <c r="D27" s="39"/>
      <c r="E27" s="39"/>
      <c r="F27" s="39"/>
      <c r="G27" s="39"/>
      <c r="H27" s="39"/>
      <c r="I27" s="39"/>
      <c r="J27" s="39"/>
      <c r="K27" s="39"/>
      <c r="L27" s="39"/>
      <c r="M27" s="39"/>
      <c r="N27" s="39"/>
      <c r="O27" s="39"/>
      <c r="P27" s="39"/>
      <c r="Q27" s="39"/>
      <c r="R27" s="39"/>
      <c r="S27" s="39"/>
      <c r="T27" s="39"/>
      <c r="U27" s="39"/>
    </row>
    <row r="28" customFormat="false" ht="42.75" hidden="false" customHeight="true" outlineLevel="0" collapsed="false">
      <c r="A28" s="29" t="s">
        <v>33</v>
      </c>
      <c r="B28" s="31" t="s">
        <v>151</v>
      </c>
      <c r="C28" s="26" t="n">
        <v>2019</v>
      </c>
      <c r="D28" s="39"/>
      <c r="E28" s="39"/>
      <c r="F28" s="39"/>
      <c r="G28" s="39"/>
      <c r="H28" s="39"/>
      <c r="I28" s="39"/>
      <c r="J28" s="39"/>
      <c r="K28" s="39"/>
      <c r="L28" s="39"/>
      <c r="M28" s="39"/>
      <c r="N28" s="39"/>
      <c r="O28" s="39"/>
      <c r="P28" s="39"/>
      <c r="Q28" s="39"/>
      <c r="R28" s="39"/>
      <c r="S28" s="39"/>
      <c r="T28" s="39"/>
      <c r="U28" s="39"/>
    </row>
    <row r="29" customFormat="false" ht="42.75" hidden="false" customHeight="true" outlineLevel="0" collapsed="false">
      <c r="A29" s="29" t="s">
        <v>35</v>
      </c>
      <c r="B29" s="24" t="s">
        <v>152</v>
      </c>
      <c r="C29" s="26" t="n">
        <v>2025</v>
      </c>
      <c r="D29" s="39"/>
      <c r="E29" s="39"/>
      <c r="F29" s="39"/>
      <c r="G29" s="39"/>
      <c r="H29" s="39"/>
      <c r="I29" s="39"/>
      <c r="J29" s="39"/>
      <c r="K29" s="39"/>
      <c r="L29" s="39"/>
      <c r="M29" s="39"/>
      <c r="N29" s="39"/>
      <c r="O29" s="39"/>
      <c r="P29" s="39"/>
      <c r="Q29" s="39"/>
      <c r="R29" s="39"/>
      <c r="S29" s="39"/>
      <c r="T29" s="39"/>
      <c r="U29" s="39"/>
    </row>
    <row r="30" customFormat="false" ht="42.75" hidden="false" customHeight="true" outlineLevel="0" collapsed="false">
      <c r="A30" s="29" t="s">
        <v>38</v>
      </c>
      <c r="B30" s="24" t="s">
        <v>153</v>
      </c>
      <c r="C30" s="26" t="s">
        <v>154</v>
      </c>
      <c r="D30" s="39"/>
      <c r="E30" s="39"/>
      <c r="F30" s="39"/>
      <c r="G30" s="39"/>
      <c r="H30" s="39"/>
      <c r="I30" s="39"/>
      <c r="J30" s="39"/>
      <c r="K30" s="39"/>
      <c r="L30" s="39"/>
      <c r="M30" s="39"/>
      <c r="N30" s="39"/>
      <c r="O30" s="39"/>
      <c r="P30" s="39"/>
      <c r="Q30" s="39"/>
      <c r="R30" s="39"/>
      <c r="S30" s="39"/>
      <c r="T30" s="39"/>
      <c r="U30" s="39"/>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0"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true"/>
  </sheetPr>
  <dimension ref="A1:AB35"/>
  <sheetViews>
    <sheetView showFormulas="false" showGridLines="true" showRowColHeaders="true" showZeros="true" rightToLeft="false" tabSelected="false" showOutlineSymbols="true" defaultGridColor="true" view="pageBreakPreview" topLeftCell="A1" colorId="64" zoomScale="65" zoomScaleNormal="80" zoomScalePageLayoutView="65" workbookViewId="0">
      <selection pane="topLeft" activeCell="A5" activeCellId="0" sqref="A5"/>
    </sheetView>
  </sheetViews>
  <sheetFormatPr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6" min="16" style="0" width="8.67"/>
    <col collapsed="false" customWidth="true" hidden="false" outlineLevel="0" max="17" min="17" style="0" width="12.71"/>
    <col collapsed="false" customWidth="true" hidden="false" outlineLevel="0" max="18" min="18" style="0" width="8.67"/>
    <col collapsed="false" customWidth="true" hidden="false" outlineLevel="0" max="19" min="19" style="0" width="17"/>
    <col collapsed="false" customWidth="true" hidden="false" outlineLevel="0" max="21" min="20" style="0" width="11.99"/>
    <col collapsed="false" customWidth="true" hidden="false" outlineLevel="0" max="22" min="22" style="0" width="10.99"/>
    <col collapsed="false" customWidth="true" hidden="false" outlineLevel="0" max="25" min="23" style="0" width="17.71"/>
    <col collapsed="false" customWidth="true" hidden="false" outlineLevel="0" max="26" min="26" style="0" width="46.57"/>
    <col collapsed="false" customWidth="true" hidden="false" outlineLevel="0" max="28" min="27" style="0" width="12.29"/>
    <col collapsed="false" customWidth="true" hidden="false" outlineLevel="0" max="1025" min="29" style="0" width="8.67"/>
  </cols>
  <sheetData>
    <row r="1" customFormat="false" ht="18.75" hidden="false" customHeight="false" outlineLevel="0" collapsed="false">
      <c r="Z1" s="4" t="s">
        <v>0</v>
      </c>
    </row>
    <row r="2" customFormat="false" ht="18.75" hidden="false" customHeight="false" outlineLevel="0" collapsed="false">
      <c r="Z2" s="5" t="s">
        <v>1</v>
      </c>
    </row>
    <row r="3" customFormat="false" ht="18.75" hidden="false" customHeight="false" outlineLevel="0" collapsed="false">
      <c r="Z3" s="5" t="s">
        <v>2</v>
      </c>
    </row>
    <row r="4" customFormat="false" ht="18.75" hidden="false" customHeight="true" outlineLevel="0" collapsed="false">
      <c r="A4" s="7" t="str">
        <f aca="false">'3.3 паспорт описание'!A5:C5</f>
        <v>Год раскрытия информации: 2025 год</v>
      </c>
      <c r="B4" s="7"/>
      <c r="C4" s="7"/>
      <c r="D4" s="7"/>
      <c r="E4" s="7"/>
      <c r="F4" s="7"/>
      <c r="G4" s="7"/>
      <c r="H4" s="7"/>
      <c r="I4" s="7"/>
      <c r="J4" s="7"/>
      <c r="K4" s="7"/>
      <c r="L4" s="7"/>
      <c r="M4" s="7"/>
      <c r="N4" s="7"/>
      <c r="O4" s="7"/>
      <c r="P4" s="7"/>
      <c r="Q4" s="7"/>
      <c r="R4" s="7"/>
      <c r="S4" s="7"/>
      <c r="T4" s="7"/>
      <c r="U4" s="7"/>
      <c r="V4" s="7"/>
      <c r="W4" s="7"/>
      <c r="X4" s="7"/>
      <c r="Y4" s="7"/>
      <c r="Z4" s="7"/>
    </row>
    <row r="5" customFormat="false" ht="18.75" hidden="false" customHeight="false" outlineLevel="0" collapsed="false">
      <c r="A5" s="74"/>
      <c r="B5" s="74"/>
      <c r="C5" s="74"/>
      <c r="D5" s="74"/>
      <c r="E5" s="74"/>
      <c r="F5" s="74"/>
      <c r="G5" s="74"/>
      <c r="H5" s="74"/>
      <c r="I5" s="74"/>
      <c r="J5" s="74"/>
      <c r="K5" s="74"/>
      <c r="L5" s="74"/>
      <c r="M5" s="74"/>
      <c r="N5" s="74"/>
      <c r="O5" s="74"/>
      <c r="P5" s="74"/>
      <c r="Q5" s="74"/>
      <c r="R5" s="74"/>
      <c r="S5" s="74"/>
      <c r="T5" s="74"/>
      <c r="U5" s="74"/>
      <c r="V5" s="74"/>
      <c r="W5" s="74"/>
      <c r="X5" s="74"/>
      <c r="Y5" s="74"/>
      <c r="Z5" s="74"/>
    </row>
    <row r="6" customFormat="false" ht="18.75" hidden="false" customHeight="false" outlineLevel="0" collapsed="false">
      <c r="A6" s="11" t="s">
        <v>4</v>
      </c>
      <c r="B6" s="11"/>
      <c r="C6" s="11"/>
      <c r="D6" s="11"/>
      <c r="E6" s="11"/>
      <c r="F6" s="11"/>
      <c r="G6" s="11"/>
      <c r="H6" s="11"/>
      <c r="I6" s="11"/>
      <c r="J6" s="11"/>
      <c r="K6" s="11"/>
      <c r="L6" s="11"/>
      <c r="M6" s="11"/>
      <c r="N6" s="11"/>
      <c r="O6" s="11"/>
      <c r="P6" s="11"/>
      <c r="Q6" s="11"/>
      <c r="R6" s="11"/>
      <c r="S6" s="11"/>
      <c r="T6" s="11"/>
      <c r="U6" s="11"/>
      <c r="V6" s="11"/>
      <c r="W6" s="11"/>
      <c r="X6" s="11"/>
      <c r="Y6" s="11"/>
      <c r="Z6" s="11"/>
      <c r="AA6" s="12"/>
      <c r="AB6" s="12"/>
    </row>
    <row r="7" customFormat="false" ht="18.75" hidden="false" customHeight="false" outlineLevel="0" collapsed="false">
      <c r="A7" s="11"/>
      <c r="B7" s="11"/>
      <c r="C7" s="11"/>
      <c r="D7" s="11"/>
      <c r="E7" s="11"/>
      <c r="F7" s="11"/>
      <c r="G7" s="11"/>
      <c r="H7" s="11"/>
      <c r="I7" s="11"/>
      <c r="J7" s="11"/>
      <c r="K7" s="11"/>
      <c r="L7" s="11"/>
      <c r="M7" s="11"/>
      <c r="N7" s="11"/>
      <c r="O7" s="11"/>
      <c r="P7" s="11"/>
      <c r="Q7" s="11"/>
      <c r="R7" s="11"/>
      <c r="S7" s="11"/>
      <c r="T7" s="11"/>
      <c r="U7" s="11"/>
      <c r="V7" s="11"/>
      <c r="W7" s="11"/>
      <c r="X7" s="11"/>
      <c r="Y7" s="11"/>
      <c r="Z7" s="11"/>
      <c r="AA7" s="12"/>
      <c r="AB7" s="12"/>
    </row>
    <row r="8" customFormat="false" ht="18.75" hidden="false" customHeight="false" outlineLevel="0" collapsed="false">
      <c r="A8" s="41" t="str">
        <f aca="false">'3.3 паспорт описание'!A9:C9</f>
        <v>АО "Южные электрические сети Камчатки"</v>
      </c>
      <c r="B8" s="41"/>
      <c r="C8" s="41"/>
      <c r="D8" s="41"/>
      <c r="E8" s="41"/>
      <c r="F8" s="41"/>
      <c r="G8" s="41"/>
      <c r="H8" s="41"/>
      <c r="I8" s="41"/>
      <c r="J8" s="41"/>
      <c r="K8" s="41"/>
      <c r="L8" s="41"/>
      <c r="M8" s="41"/>
      <c r="N8" s="41"/>
      <c r="O8" s="41"/>
      <c r="P8" s="41"/>
      <c r="Q8" s="41"/>
      <c r="R8" s="41"/>
      <c r="S8" s="41"/>
      <c r="T8" s="41"/>
      <c r="U8" s="41"/>
      <c r="V8" s="41"/>
      <c r="W8" s="41"/>
      <c r="X8" s="41"/>
      <c r="Y8" s="41"/>
      <c r="Z8" s="41"/>
      <c r="AA8" s="15"/>
      <c r="AB8" s="15"/>
    </row>
    <row r="9" customFormat="false" ht="18.75" hidden="false" customHeight="false" outlineLevel="0" collapsed="false">
      <c r="A9" s="16" t="s">
        <v>6</v>
      </c>
      <c r="B9" s="16"/>
      <c r="C9" s="16"/>
      <c r="D9" s="16"/>
      <c r="E9" s="16"/>
      <c r="F9" s="16"/>
      <c r="G9" s="16"/>
      <c r="H9" s="16"/>
      <c r="I9" s="16"/>
      <c r="J9" s="16"/>
      <c r="K9" s="16"/>
      <c r="L9" s="16"/>
      <c r="M9" s="16"/>
      <c r="N9" s="16"/>
      <c r="O9" s="16"/>
      <c r="P9" s="16"/>
      <c r="Q9" s="16"/>
      <c r="R9" s="16"/>
      <c r="S9" s="16"/>
      <c r="T9" s="16"/>
      <c r="U9" s="16"/>
      <c r="V9" s="16"/>
      <c r="W9" s="16"/>
      <c r="X9" s="16"/>
      <c r="Y9" s="16"/>
      <c r="Z9" s="16"/>
      <c r="AA9" s="17"/>
      <c r="AB9" s="17"/>
    </row>
    <row r="10" customFormat="false" ht="18.75" hidden="false" customHeight="false" outlineLevel="0" collapsed="false">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2"/>
      <c r="AB10" s="12"/>
    </row>
    <row r="11" customFormat="false" ht="18.75" hidden="false" customHeight="false" outlineLevel="0" collapsed="false">
      <c r="A11" s="11" t="str">
        <f aca="false">'3.3 паспорт описание'!A12:C12</f>
        <v>Н_525_ИН-1</v>
      </c>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5"/>
      <c r="AB11" s="15"/>
    </row>
    <row r="12" customFormat="false" ht="18.75" hidden="false" customHeight="false" outlineLevel="0" collapsed="false">
      <c r="A12" s="16" t="s">
        <v>8</v>
      </c>
      <c r="B12" s="16"/>
      <c r="C12" s="16"/>
      <c r="D12" s="16"/>
      <c r="E12" s="16"/>
      <c r="F12" s="16"/>
      <c r="G12" s="16"/>
      <c r="H12" s="16"/>
      <c r="I12" s="16"/>
      <c r="J12" s="16"/>
      <c r="K12" s="16"/>
      <c r="L12" s="16"/>
      <c r="M12" s="16"/>
      <c r="N12" s="16"/>
      <c r="O12" s="16"/>
      <c r="P12" s="16"/>
      <c r="Q12" s="16"/>
      <c r="R12" s="16"/>
      <c r="S12" s="16"/>
      <c r="T12" s="16"/>
      <c r="U12" s="16"/>
      <c r="V12" s="16"/>
      <c r="W12" s="16"/>
      <c r="X12" s="16"/>
      <c r="Y12" s="16"/>
      <c r="Z12" s="16"/>
      <c r="AA12" s="17"/>
      <c r="AB12" s="17"/>
    </row>
    <row r="13" customFormat="false" ht="18.75" hidden="false" customHeight="false" outlineLevel="0" collapsed="false">
      <c r="A13" s="16"/>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75"/>
      <c r="AB13" s="75"/>
    </row>
    <row r="14" customFormat="false" ht="59.25" hidden="false" customHeight="true" outlineLevel="0" collapsed="false">
      <c r="A14" s="14" t="str">
        <f aca="false">'3.3 паспорт описание'!A15:C15</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5"/>
      <c r="AB14" s="15"/>
    </row>
    <row r="15" customFormat="false" ht="18.75" hidden="false" customHeight="false" outlineLevel="0" collapsed="false">
      <c r="A15" s="16" t="s">
        <v>10</v>
      </c>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7"/>
      <c r="AB15" s="17"/>
    </row>
    <row r="16" customFormat="false" ht="18.75" hidden="false" customHeight="false" outlineLevel="0" collapsed="false">
      <c r="A16" s="76"/>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7"/>
      <c r="AB16" s="77"/>
    </row>
    <row r="17" customFormat="false" ht="15" hidden="false" customHeight="false" outlineLevel="0" collapsed="false">
      <c r="A17" s="78"/>
      <c r="B17" s="78"/>
      <c r="C17" s="78"/>
      <c r="D17" s="78"/>
      <c r="E17" s="78"/>
      <c r="F17" s="78"/>
      <c r="G17" s="78"/>
      <c r="H17" s="78"/>
      <c r="I17" s="78"/>
      <c r="J17" s="78"/>
      <c r="K17" s="78"/>
      <c r="L17" s="78"/>
      <c r="M17" s="78"/>
      <c r="N17" s="78"/>
      <c r="O17" s="78"/>
      <c r="P17" s="78"/>
      <c r="Q17" s="78"/>
      <c r="R17" s="78"/>
      <c r="S17" s="78"/>
      <c r="T17" s="78"/>
      <c r="U17" s="78"/>
      <c r="V17" s="78"/>
      <c r="W17" s="78"/>
      <c r="X17" s="78"/>
      <c r="Y17" s="78"/>
      <c r="Z17" s="78"/>
      <c r="AA17" s="77"/>
      <c r="AB17" s="77"/>
    </row>
    <row r="18" customFormat="false" ht="15" hidden="false" customHeight="false" outlineLevel="0" collapsed="false">
      <c r="A18" s="78"/>
      <c r="B18" s="78"/>
      <c r="C18" s="78"/>
      <c r="D18" s="78"/>
      <c r="E18" s="78"/>
      <c r="F18" s="78"/>
      <c r="G18" s="78"/>
      <c r="H18" s="78"/>
      <c r="I18" s="78"/>
      <c r="J18" s="78"/>
      <c r="K18" s="78"/>
      <c r="L18" s="78"/>
      <c r="M18" s="78"/>
      <c r="N18" s="78"/>
      <c r="O18" s="78"/>
      <c r="P18" s="78"/>
      <c r="Q18" s="78"/>
      <c r="R18" s="78"/>
      <c r="S18" s="78"/>
      <c r="T18" s="78"/>
      <c r="U18" s="78"/>
      <c r="V18" s="78"/>
      <c r="W18" s="78"/>
      <c r="X18" s="78"/>
      <c r="Y18" s="78"/>
      <c r="Z18" s="78"/>
      <c r="AA18" s="77"/>
      <c r="AB18" s="77"/>
    </row>
    <row r="19" customFormat="false" ht="15" hidden="false" customHeight="false" outlineLevel="0" collapsed="false">
      <c r="A19" s="78"/>
      <c r="B19" s="78"/>
      <c r="C19" s="78"/>
      <c r="D19" s="78"/>
      <c r="E19" s="78"/>
      <c r="F19" s="78"/>
      <c r="G19" s="78"/>
      <c r="H19" s="78"/>
      <c r="I19" s="78"/>
      <c r="J19" s="78"/>
      <c r="K19" s="78"/>
      <c r="L19" s="78"/>
      <c r="M19" s="78"/>
      <c r="N19" s="78"/>
      <c r="O19" s="78"/>
      <c r="P19" s="78"/>
      <c r="Q19" s="78"/>
      <c r="R19" s="78"/>
      <c r="S19" s="78"/>
      <c r="T19" s="78"/>
      <c r="U19" s="78"/>
      <c r="V19" s="78"/>
      <c r="W19" s="78"/>
      <c r="X19" s="78"/>
      <c r="Y19" s="78"/>
      <c r="Z19" s="78"/>
      <c r="AA19" s="77"/>
      <c r="AB19" s="77"/>
    </row>
    <row r="20" customFormat="false" ht="15" hidden="false" customHeight="false" outlineLevel="0" collapsed="false">
      <c r="A20" s="78"/>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7"/>
      <c r="AB20" s="77"/>
    </row>
    <row r="21" customFormat="false" ht="15" hidden="false" customHeight="false" outlineLevel="0" collapsed="false">
      <c r="A21" s="78"/>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7"/>
      <c r="AB21" s="77"/>
    </row>
    <row r="22" customFormat="false" ht="15" hidden="false" customHeight="false" outlineLevel="0" collapsed="false">
      <c r="A22" s="79" t="s">
        <v>155</v>
      </c>
      <c r="B22" s="79"/>
      <c r="C22" s="79"/>
      <c r="D22" s="79"/>
      <c r="E22" s="79"/>
      <c r="F22" s="79"/>
      <c r="G22" s="79"/>
      <c r="H22" s="79"/>
      <c r="I22" s="79"/>
      <c r="J22" s="79"/>
      <c r="K22" s="79"/>
      <c r="L22" s="79"/>
      <c r="M22" s="79"/>
      <c r="N22" s="79"/>
      <c r="O22" s="79"/>
      <c r="P22" s="79"/>
      <c r="Q22" s="79"/>
      <c r="R22" s="79"/>
      <c r="S22" s="79"/>
      <c r="T22" s="79"/>
      <c r="U22" s="79"/>
      <c r="V22" s="79"/>
      <c r="W22" s="79"/>
      <c r="X22" s="79"/>
      <c r="Y22" s="79"/>
      <c r="Z22" s="79"/>
      <c r="AA22" s="80"/>
      <c r="AB22" s="80"/>
    </row>
    <row r="23" customFormat="false" ht="15" hidden="false" customHeight="true" outlineLevel="0" collapsed="false">
      <c r="A23" s="81" t="s">
        <v>156</v>
      </c>
      <c r="B23" s="81"/>
      <c r="C23" s="81"/>
      <c r="D23" s="81"/>
      <c r="E23" s="81"/>
      <c r="F23" s="81"/>
      <c r="G23" s="81"/>
      <c r="H23" s="81"/>
      <c r="I23" s="81"/>
      <c r="J23" s="81"/>
      <c r="K23" s="81"/>
      <c r="L23" s="81"/>
      <c r="M23" s="81"/>
      <c r="N23" s="81"/>
      <c r="O23" s="81"/>
      <c r="P23" s="81"/>
      <c r="Q23" s="81"/>
      <c r="R23" s="81"/>
      <c r="S23" s="81"/>
      <c r="T23" s="81"/>
      <c r="U23" s="81"/>
      <c r="V23" s="81"/>
      <c r="W23" s="81"/>
      <c r="X23" s="81"/>
      <c r="Y23" s="81"/>
      <c r="Z23" s="81"/>
      <c r="AA23" s="80"/>
      <c r="AB23" s="80"/>
    </row>
    <row r="24" customFormat="false" ht="69.75" hidden="false" customHeight="true" outlineLevel="0" collapsed="false">
      <c r="A24" s="81"/>
      <c r="B24" s="81"/>
      <c r="C24" s="81"/>
      <c r="D24" s="81"/>
      <c r="E24" s="81"/>
      <c r="F24" s="81"/>
      <c r="G24" s="81"/>
      <c r="H24" s="81"/>
      <c r="I24" s="81"/>
      <c r="J24" s="81"/>
      <c r="K24" s="81"/>
      <c r="L24" s="81"/>
      <c r="M24" s="81"/>
      <c r="N24" s="81"/>
      <c r="O24" s="81"/>
      <c r="P24" s="81"/>
      <c r="Q24" s="81"/>
      <c r="R24" s="81"/>
      <c r="S24" s="81"/>
      <c r="T24" s="81"/>
      <c r="U24" s="81"/>
      <c r="V24" s="81"/>
      <c r="W24" s="81"/>
      <c r="X24" s="81"/>
      <c r="Y24" s="81"/>
      <c r="Z24" s="81"/>
      <c r="AA24" s="80"/>
      <c r="AB24" s="80"/>
    </row>
    <row r="25" customFormat="false" ht="32.25" hidden="false" customHeight="true" outlineLevel="0" collapsed="false">
      <c r="A25" s="82" t="s">
        <v>157</v>
      </c>
      <c r="B25" s="82"/>
      <c r="C25" s="82"/>
      <c r="D25" s="82"/>
      <c r="E25" s="82"/>
      <c r="F25" s="82"/>
      <c r="G25" s="82"/>
      <c r="H25" s="82"/>
      <c r="I25" s="82"/>
      <c r="J25" s="82"/>
      <c r="K25" s="82"/>
      <c r="L25" s="82"/>
      <c r="M25" s="82" t="s">
        <v>158</v>
      </c>
      <c r="N25" s="82"/>
      <c r="O25" s="82"/>
      <c r="P25" s="82"/>
      <c r="Q25" s="82"/>
      <c r="R25" s="82"/>
      <c r="S25" s="82"/>
      <c r="T25" s="82"/>
      <c r="U25" s="82"/>
      <c r="V25" s="82"/>
      <c r="W25" s="82"/>
      <c r="X25" s="82"/>
      <c r="Y25" s="82"/>
      <c r="Z25" s="82"/>
    </row>
    <row r="26" customFormat="false" ht="151.5" hidden="false" customHeight="true" outlineLevel="0" collapsed="false">
      <c r="A26" s="82" t="s">
        <v>159</v>
      </c>
      <c r="B26" s="83" t="s">
        <v>160</v>
      </c>
      <c r="C26" s="82" t="s">
        <v>161</v>
      </c>
      <c r="D26" s="82" t="s">
        <v>162</v>
      </c>
      <c r="E26" s="82" t="s">
        <v>163</v>
      </c>
      <c r="F26" s="82" t="s">
        <v>164</v>
      </c>
      <c r="G26" s="82" t="s">
        <v>165</v>
      </c>
      <c r="H26" s="82" t="s">
        <v>166</v>
      </c>
      <c r="I26" s="82" t="s">
        <v>167</v>
      </c>
      <c r="J26" s="82" t="s">
        <v>168</v>
      </c>
      <c r="K26" s="83" t="s">
        <v>169</v>
      </c>
      <c r="L26" s="83" t="s">
        <v>170</v>
      </c>
      <c r="M26" s="84" t="s">
        <v>171</v>
      </c>
      <c r="N26" s="83" t="s">
        <v>172</v>
      </c>
      <c r="O26" s="85" t="s">
        <v>173</v>
      </c>
      <c r="P26" s="85" t="s">
        <v>174</v>
      </c>
      <c r="Q26" s="85" t="s">
        <v>175</v>
      </c>
      <c r="R26" s="82" t="s">
        <v>166</v>
      </c>
      <c r="S26" s="85" t="s">
        <v>176</v>
      </c>
      <c r="T26" s="85" t="s">
        <v>177</v>
      </c>
      <c r="U26" s="85" t="s">
        <v>178</v>
      </c>
      <c r="V26" s="85" t="s">
        <v>175</v>
      </c>
      <c r="W26" s="86" t="s">
        <v>179</v>
      </c>
      <c r="X26" s="86" t="s">
        <v>180</v>
      </c>
      <c r="Y26" s="86" t="s">
        <v>181</v>
      </c>
      <c r="Z26" s="87" t="s">
        <v>182</v>
      </c>
    </row>
    <row r="27" customFormat="false" ht="16.5" hidden="false" customHeight="true" outlineLevel="0" collapsed="false">
      <c r="A27" s="82" t="n">
        <v>1</v>
      </c>
      <c r="B27" s="83" t="n">
        <v>2</v>
      </c>
      <c r="C27" s="82" t="n">
        <v>3</v>
      </c>
      <c r="D27" s="83" t="n">
        <v>4</v>
      </c>
      <c r="E27" s="82" t="n">
        <v>5</v>
      </c>
      <c r="F27" s="83" t="n">
        <v>6</v>
      </c>
      <c r="G27" s="82" t="n">
        <v>7</v>
      </c>
      <c r="H27" s="83" t="n">
        <v>8</v>
      </c>
      <c r="I27" s="82" t="n">
        <v>9</v>
      </c>
      <c r="J27" s="83" t="n">
        <v>10</v>
      </c>
      <c r="K27" s="82" t="n">
        <v>11</v>
      </c>
      <c r="L27" s="83" t="n">
        <v>12</v>
      </c>
      <c r="M27" s="82" t="n">
        <v>13</v>
      </c>
      <c r="N27" s="83" t="n">
        <v>14</v>
      </c>
      <c r="O27" s="82" t="n">
        <v>15</v>
      </c>
      <c r="P27" s="83" t="n">
        <v>16</v>
      </c>
      <c r="Q27" s="82" t="n">
        <v>17</v>
      </c>
      <c r="R27" s="83" t="n">
        <v>18</v>
      </c>
      <c r="S27" s="82" t="n">
        <v>19</v>
      </c>
      <c r="T27" s="83" t="n">
        <v>20</v>
      </c>
      <c r="U27" s="82" t="n">
        <v>21</v>
      </c>
      <c r="V27" s="83" t="n">
        <v>22</v>
      </c>
      <c r="W27" s="82" t="n">
        <v>23</v>
      </c>
      <c r="X27" s="83" t="n">
        <v>24</v>
      </c>
      <c r="Y27" s="82" t="n">
        <v>25</v>
      </c>
      <c r="Z27" s="83" t="n">
        <v>26</v>
      </c>
    </row>
    <row r="28" customFormat="false" ht="45.75" hidden="false" customHeight="true" outlineLevel="0" collapsed="false">
      <c r="A28" s="88" t="s">
        <v>23</v>
      </c>
      <c r="B28" s="88" t="s">
        <v>23</v>
      </c>
      <c r="C28" s="88" t="s">
        <v>23</v>
      </c>
      <c r="D28" s="88" t="s">
        <v>23</v>
      </c>
      <c r="E28" s="88" t="s">
        <v>23</v>
      </c>
      <c r="F28" s="88" t="s">
        <v>23</v>
      </c>
      <c r="G28" s="88" t="s">
        <v>23</v>
      </c>
      <c r="H28" s="88" t="s">
        <v>23</v>
      </c>
      <c r="I28" s="88" t="s">
        <v>23</v>
      </c>
      <c r="J28" s="88" t="s">
        <v>23</v>
      </c>
      <c r="K28" s="88" t="s">
        <v>23</v>
      </c>
      <c r="L28" s="88" t="s">
        <v>23</v>
      </c>
      <c r="M28" s="88" t="s">
        <v>23</v>
      </c>
      <c r="N28" s="88" t="s">
        <v>23</v>
      </c>
      <c r="O28" s="88" t="s">
        <v>23</v>
      </c>
      <c r="P28" s="88" t="s">
        <v>23</v>
      </c>
      <c r="Q28" s="88" t="s">
        <v>23</v>
      </c>
      <c r="R28" s="88" t="s">
        <v>23</v>
      </c>
      <c r="S28" s="88" t="s">
        <v>23</v>
      </c>
      <c r="T28" s="88" t="s">
        <v>23</v>
      </c>
      <c r="U28" s="88" t="s">
        <v>23</v>
      </c>
      <c r="V28" s="88" t="s">
        <v>23</v>
      </c>
      <c r="W28" s="88" t="s">
        <v>23</v>
      </c>
      <c r="X28" s="88" t="s">
        <v>23</v>
      </c>
      <c r="Y28" s="88" t="s">
        <v>23</v>
      </c>
      <c r="Z28" s="88" t="s">
        <v>23</v>
      </c>
    </row>
    <row r="29" customFormat="false" ht="15" hidden="true" customHeight="false" outlineLevel="0" collapsed="false">
      <c r="A29" s="89" t="s">
        <v>183</v>
      </c>
      <c r="B29" s="89" t="s">
        <v>184</v>
      </c>
      <c r="C29" s="89" t="s">
        <v>185</v>
      </c>
      <c r="D29" s="89" t="s">
        <v>186</v>
      </c>
      <c r="E29" s="89" t="s">
        <v>187</v>
      </c>
      <c r="F29" s="90" t="s">
        <v>188</v>
      </c>
      <c r="G29" s="90" t="s">
        <v>189</v>
      </c>
      <c r="H29" s="89" t="s">
        <v>166</v>
      </c>
      <c r="I29" s="90" t="s">
        <v>190</v>
      </c>
      <c r="J29" s="91" t="s">
        <v>191</v>
      </c>
      <c r="K29" s="90" t="s">
        <v>192</v>
      </c>
      <c r="L29" s="89"/>
      <c r="M29" s="90" t="s">
        <v>193</v>
      </c>
      <c r="N29" s="89"/>
      <c r="O29" s="89"/>
      <c r="P29" s="89"/>
      <c r="Q29" s="89"/>
      <c r="R29" s="89"/>
      <c r="S29" s="89"/>
      <c r="T29" s="89"/>
      <c r="U29" s="89"/>
      <c r="V29" s="89"/>
      <c r="W29" s="89"/>
      <c r="X29" s="89"/>
      <c r="Y29" s="89"/>
      <c r="Z29" s="89"/>
    </row>
    <row r="30" customFormat="false" ht="15" hidden="true" customHeight="false" outlineLevel="0" collapsed="false">
      <c r="A30" s="89" t="s">
        <v>183</v>
      </c>
      <c r="B30" s="89" t="s">
        <v>194</v>
      </c>
      <c r="C30" s="89" t="s">
        <v>195</v>
      </c>
      <c r="D30" s="89" t="s">
        <v>196</v>
      </c>
      <c r="E30" s="89" t="s">
        <v>197</v>
      </c>
      <c r="F30" s="90" t="s">
        <v>198</v>
      </c>
      <c r="G30" s="90" t="s">
        <v>199</v>
      </c>
      <c r="H30" s="89" t="s">
        <v>166</v>
      </c>
      <c r="I30" s="90" t="s">
        <v>200</v>
      </c>
      <c r="J30" s="91" t="s">
        <v>201</v>
      </c>
      <c r="K30" s="90" t="s">
        <v>202</v>
      </c>
      <c r="L30" s="92"/>
      <c r="M30" s="90" t="s">
        <v>203</v>
      </c>
      <c r="N30" s="90"/>
      <c r="O30" s="90"/>
      <c r="P30" s="90"/>
      <c r="Q30" s="90"/>
      <c r="R30" s="90"/>
      <c r="S30" s="90"/>
      <c r="T30" s="90"/>
      <c r="U30" s="90"/>
      <c r="V30" s="90"/>
      <c r="W30" s="90"/>
      <c r="X30" s="90"/>
      <c r="Y30" s="90"/>
      <c r="Z30" s="90"/>
    </row>
    <row r="31" customFormat="false" ht="15" hidden="true" customHeight="false" outlineLevel="0" collapsed="false">
      <c r="A31" s="89" t="s">
        <v>183</v>
      </c>
      <c r="B31" s="89" t="s">
        <v>204</v>
      </c>
      <c r="C31" s="89" t="s">
        <v>205</v>
      </c>
      <c r="D31" s="89" t="s">
        <v>206</v>
      </c>
      <c r="E31" s="89" t="s">
        <v>207</v>
      </c>
      <c r="F31" s="90" t="s">
        <v>208</v>
      </c>
      <c r="G31" s="90" t="s">
        <v>209</v>
      </c>
      <c r="H31" s="89" t="s">
        <v>166</v>
      </c>
      <c r="I31" s="90" t="s">
        <v>210</v>
      </c>
      <c r="J31" s="91" t="s">
        <v>211</v>
      </c>
      <c r="K31" s="90" t="s">
        <v>212</v>
      </c>
      <c r="L31" s="92"/>
      <c r="M31" s="89"/>
      <c r="N31" s="89"/>
      <c r="O31" s="89"/>
      <c r="P31" s="89"/>
      <c r="Q31" s="89"/>
      <c r="R31" s="89"/>
      <c r="S31" s="89"/>
      <c r="T31" s="89"/>
      <c r="U31" s="89"/>
      <c r="V31" s="89"/>
      <c r="W31" s="89"/>
      <c r="X31" s="89"/>
      <c r="Y31" s="89"/>
      <c r="Z31" s="89"/>
    </row>
    <row r="32" customFormat="false" ht="15" hidden="true" customHeight="false" outlineLevel="0" collapsed="false">
      <c r="A32" s="89" t="s">
        <v>183</v>
      </c>
      <c r="B32" s="89" t="s">
        <v>213</v>
      </c>
      <c r="C32" s="89" t="s">
        <v>214</v>
      </c>
      <c r="D32" s="89" t="s">
        <v>215</v>
      </c>
      <c r="E32" s="89" t="s">
        <v>216</v>
      </c>
      <c r="F32" s="90" t="s">
        <v>217</v>
      </c>
      <c r="G32" s="90" t="s">
        <v>218</v>
      </c>
      <c r="H32" s="89" t="s">
        <v>166</v>
      </c>
      <c r="I32" s="90" t="s">
        <v>219</v>
      </c>
      <c r="J32" s="91" t="s">
        <v>220</v>
      </c>
      <c r="K32" s="90" t="s">
        <v>221</v>
      </c>
      <c r="L32" s="92"/>
      <c r="M32" s="89"/>
      <c r="N32" s="89"/>
      <c r="O32" s="89"/>
      <c r="P32" s="89"/>
      <c r="Q32" s="89"/>
      <c r="R32" s="89"/>
      <c r="S32" s="89"/>
      <c r="T32" s="89"/>
      <c r="U32" s="89"/>
      <c r="V32" s="89"/>
      <c r="W32" s="89"/>
      <c r="X32" s="89"/>
      <c r="Y32" s="89"/>
      <c r="Z32" s="89"/>
    </row>
    <row r="33" customFormat="false" ht="15" hidden="true" customHeight="false" outlineLevel="0" collapsed="false">
      <c r="A33" s="89" t="s">
        <v>203</v>
      </c>
      <c r="B33" s="89" t="s">
        <v>203</v>
      </c>
      <c r="C33" s="89" t="s">
        <v>203</v>
      </c>
      <c r="D33" s="89" t="s">
        <v>203</v>
      </c>
      <c r="E33" s="89" t="s">
        <v>203</v>
      </c>
      <c r="F33" s="89" t="s">
        <v>203</v>
      </c>
      <c r="G33" s="89" t="s">
        <v>203</v>
      </c>
      <c r="H33" s="89" t="s">
        <v>203</v>
      </c>
      <c r="I33" s="89" t="s">
        <v>203</v>
      </c>
      <c r="J33" s="89" t="s">
        <v>203</v>
      </c>
      <c r="K33" s="89" t="s">
        <v>203</v>
      </c>
      <c r="L33" s="92"/>
      <c r="M33" s="89"/>
      <c r="N33" s="89"/>
      <c r="O33" s="89"/>
      <c r="P33" s="89"/>
      <c r="Q33" s="89"/>
      <c r="R33" s="89"/>
      <c r="S33" s="89"/>
      <c r="T33" s="89"/>
      <c r="U33" s="89"/>
      <c r="V33" s="89"/>
      <c r="W33" s="89"/>
      <c r="X33" s="89"/>
      <c r="Y33" s="89"/>
      <c r="Z33" s="89"/>
    </row>
    <row r="34" customFormat="false" ht="30" hidden="true" customHeight="false" outlineLevel="0" collapsed="false">
      <c r="A34" s="93" t="s">
        <v>222</v>
      </c>
      <c r="B34" s="93"/>
      <c r="C34" s="91" t="s">
        <v>223</v>
      </c>
      <c r="D34" s="91" t="s">
        <v>224</v>
      </c>
      <c r="E34" s="91" t="s">
        <v>225</v>
      </c>
      <c r="F34" s="91" t="s">
        <v>226</v>
      </c>
      <c r="G34" s="91" t="s">
        <v>227</v>
      </c>
      <c r="H34" s="90" t="s">
        <v>166</v>
      </c>
      <c r="I34" s="91" t="s">
        <v>228</v>
      </c>
      <c r="J34" s="91" t="s">
        <v>229</v>
      </c>
      <c r="K34" s="89"/>
      <c r="L34" s="89"/>
      <c r="M34" s="89"/>
      <c r="N34" s="89"/>
      <c r="O34" s="89"/>
      <c r="P34" s="89"/>
      <c r="Q34" s="89"/>
      <c r="R34" s="89"/>
      <c r="S34" s="89"/>
      <c r="T34" s="89"/>
      <c r="U34" s="89"/>
      <c r="V34" s="89"/>
      <c r="W34" s="89"/>
      <c r="X34" s="89"/>
      <c r="Y34" s="89"/>
      <c r="Z34" s="89"/>
    </row>
    <row r="35" customFormat="false" ht="15" hidden="true" customHeight="false" outlineLevel="0" collapsed="false">
      <c r="A35" s="89" t="s">
        <v>203</v>
      </c>
      <c r="B35" s="89" t="s">
        <v>203</v>
      </c>
      <c r="C35" s="89" t="s">
        <v>203</v>
      </c>
      <c r="D35" s="89" t="s">
        <v>203</v>
      </c>
      <c r="E35" s="89" t="s">
        <v>203</v>
      </c>
      <c r="F35" s="89" t="s">
        <v>203</v>
      </c>
      <c r="G35" s="89" t="s">
        <v>203</v>
      </c>
      <c r="H35" s="89" t="s">
        <v>203</v>
      </c>
      <c r="I35" s="89" t="s">
        <v>203</v>
      </c>
      <c r="J35" s="89" t="s">
        <v>203</v>
      </c>
      <c r="K35" s="89" t="s">
        <v>203</v>
      </c>
      <c r="L35" s="89"/>
      <c r="M35" s="89"/>
      <c r="N35" s="89"/>
      <c r="O35" s="89"/>
      <c r="P35" s="89"/>
      <c r="Q35" s="89"/>
      <c r="R35" s="89"/>
      <c r="S35" s="89"/>
      <c r="T35" s="89"/>
      <c r="U35" s="89"/>
      <c r="V35" s="89"/>
      <c r="W35" s="89"/>
      <c r="X35" s="89"/>
      <c r="Y35" s="89"/>
      <c r="Z35" s="89"/>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05555555555" footer="0.511805555555555"/>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true"/>
  </sheetPr>
  <dimension ref="A1:AB22"/>
  <sheetViews>
    <sheetView showFormulas="false" showGridLines="true" showRowColHeaders="true" showZeros="true" rightToLeft="false" tabSelected="false" showOutlineSymbols="true" defaultGridColor="true" view="pageBreakPreview" topLeftCell="A7" colorId="64" zoomScale="65" zoomScaleNormal="100" zoomScalePageLayoutView="65" workbookViewId="0">
      <selection pane="topLeft" activeCell="A6" activeCellId="0" sqref="A6"/>
    </sheetView>
  </sheetViews>
  <sheetFormatPr defaultRowHeight="15" zeroHeight="false" outlineLevelRow="0" outlineLevelCol="0"/>
  <cols>
    <col collapsed="false" customWidth="true" hidden="false" outlineLevel="0" max="1" min="1" style="1" width="7.41"/>
    <col collapsed="false" customWidth="true" hidden="false" outlineLevel="0" max="2" min="2" style="1" width="25.57"/>
    <col collapsed="false" customWidth="true" hidden="false" outlineLevel="0" max="3" min="3" style="1" width="71.3"/>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1"/>
    <col collapsed="false" customWidth="true" hidden="false" outlineLevel="0" max="9" min="9" style="1" width="33.87"/>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true" hidden="false" outlineLevel="0" max="1025" min="16" style="1" width="9.13"/>
  </cols>
  <sheetData>
    <row r="1" s="3" customFormat="true" ht="18.75" hidden="false" customHeight="true" outlineLevel="0" collapsed="false">
      <c r="A1" s="2"/>
      <c r="B1" s="2"/>
      <c r="O1" s="4" t="s">
        <v>0</v>
      </c>
    </row>
    <row r="2" s="3" customFormat="true" ht="18.75" hidden="false" customHeight="true" outlineLevel="0" collapsed="false">
      <c r="A2" s="2"/>
      <c r="B2" s="2"/>
      <c r="O2" s="5" t="s">
        <v>1</v>
      </c>
    </row>
    <row r="3" s="3" customFormat="true" ht="18.75" hidden="false" customHeight="false" outlineLevel="0" collapsed="false">
      <c r="A3" s="6"/>
      <c r="B3" s="6"/>
      <c r="O3" s="5" t="s">
        <v>2</v>
      </c>
    </row>
    <row r="4" s="3" customFormat="true" ht="18.75" hidden="false" customHeight="false" outlineLevel="0" collapsed="false">
      <c r="A4" s="6"/>
      <c r="B4" s="6"/>
      <c r="L4" s="5"/>
    </row>
    <row r="5" s="3" customFormat="true" ht="18.75" hidden="false" customHeight="false" outlineLevel="0" collapsed="false">
      <c r="A5" s="7" t="str">
        <f aca="false">'3.4. Паспорт надежность'!A4:Z4</f>
        <v>Год раскрытия информации: 2025 год</v>
      </c>
      <c r="B5" s="7"/>
      <c r="C5" s="7"/>
      <c r="D5" s="7"/>
      <c r="E5" s="7"/>
      <c r="F5" s="7"/>
      <c r="G5" s="7"/>
      <c r="H5" s="7"/>
      <c r="I5" s="7"/>
      <c r="J5" s="7"/>
      <c r="K5" s="7"/>
      <c r="L5" s="7"/>
      <c r="M5" s="7"/>
      <c r="N5" s="7"/>
      <c r="O5" s="7"/>
      <c r="P5" s="71"/>
      <c r="Q5" s="71"/>
      <c r="R5" s="71"/>
      <c r="S5" s="71"/>
      <c r="T5" s="71"/>
      <c r="U5" s="71"/>
      <c r="V5" s="71"/>
      <c r="W5" s="71"/>
      <c r="X5" s="71"/>
      <c r="Y5" s="71"/>
      <c r="Z5" s="71"/>
      <c r="AA5" s="71"/>
      <c r="AB5" s="71"/>
    </row>
    <row r="6" s="3" customFormat="true" ht="18.75" hidden="false" customHeight="false" outlineLevel="0" collapsed="false">
      <c r="A6" s="9"/>
      <c r="B6" s="9"/>
      <c r="C6" s="10"/>
      <c r="D6" s="10"/>
      <c r="E6" s="10"/>
      <c r="F6" s="10"/>
      <c r="G6" s="10"/>
      <c r="H6" s="10"/>
      <c r="I6" s="10"/>
      <c r="J6" s="10"/>
      <c r="K6" s="10"/>
      <c r="L6" s="5"/>
      <c r="M6" s="10"/>
      <c r="N6" s="10"/>
      <c r="O6" s="10"/>
    </row>
    <row r="7" s="3" customFormat="true" ht="18.75" hidden="false" customHeight="false" outlineLevel="0" collapsed="false">
      <c r="A7" s="11" t="s">
        <v>4</v>
      </c>
      <c r="B7" s="11"/>
      <c r="C7" s="11"/>
      <c r="D7" s="11"/>
      <c r="E7" s="11"/>
      <c r="F7" s="11"/>
      <c r="G7" s="11"/>
      <c r="H7" s="11"/>
      <c r="I7" s="11"/>
      <c r="J7" s="11"/>
      <c r="K7" s="11"/>
      <c r="L7" s="11"/>
      <c r="M7" s="11"/>
      <c r="N7" s="11"/>
      <c r="O7" s="11"/>
      <c r="P7" s="12"/>
      <c r="Q7" s="12"/>
      <c r="R7" s="12"/>
      <c r="S7" s="12"/>
      <c r="T7" s="12"/>
      <c r="U7" s="12"/>
      <c r="V7" s="12"/>
      <c r="W7" s="12"/>
      <c r="X7" s="12"/>
      <c r="Y7" s="12"/>
      <c r="Z7" s="12"/>
    </row>
    <row r="8" s="3" customFormat="true" ht="18.75" hidden="false" customHeight="false" outlineLevel="0" collapsed="false">
      <c r="A8" s="11"/>
      <c r="B8" s="11"/>
      <c r="C8" s="11"/>
      <c r="D8" s="11"/>
      <c r="E8" s="11"/>
      <c r="F8" s="11"/>
      <c r="G8" s="11"/>
      <c r="H8" s="11"/>
      <c r="I8" s="11"/>
      <c r="J8" s="11"/>
      <c r="K8" s="11"/>
      <c r="L8" s="11"/>
      <c r="M8" s="11"/>
      <c r="N8" s="11"/>
      <c r="O8" s="11"/>
      <c r="P8" s="12"/>
      <c r="Q8" s="12"/>
      <c r="R8" s="12"/>
      <c r="S8" s="12"/>
      <c r="T8" s="12"/>
      <c r="U8" s="12"/>
      <c r="V8" s="12"/>
      <c r="W8" s="12"/>
      <c r="X8" s="12"/>
      <c r="Y8" s="12"/>
      <c r="Z8" s="12"/>
    </row>
    <row r="9" s="3" customFormat="true" ht="18.75" hidden="false" customHeight="false" outlineLevel="0" collapsed="false">
      <c r="A9" s="41" t="str">
        <f aca="false">'3.4. Паспорт надежность'!A8:Z8</f>
        <v>АО "Южные электрические сети Камчатки"</v>
      </c>
      <c r="B9" s="41"/>
      <c r="C9" s="41"/>
      <c r="D9" s="41"/>
      <c r="E9" s="41"/>
      <c r="F9" s="41"/>
      <c r="G9" s="41"/>
      <c r="H9" s="41"/>
      <c r="I9" s="41"/>
      <c r="J9" s="41"/>
      <c r="K9" s="41"/>
      <c r="L9" s="41"/>
      <c r="M9" s="41"/>
      <c r="N9" s="41"/>
      <c r="O9" s="41"/>
      <c r="P9" s="12"/>
      <c r="Q9" s="12"/>
      <c r="R9" s="12"/>
      <c r="S9" s="12"/>
      <c r="T9" s="12"/>
      <c r="U9" s="12"/>
      <c r="V9" s="12"/>
      <c r="W9" s="12"/>
      <c r="X9" s="12"/>
      <c r="Y9" s="12"/>
      <c r="Z9" s="12"/>
    </row>
    <row r="10" s="3" customFormat="true" ht="18.75" hidden="false" customHeight="false" outlineLevel="0" collapsed="false">
      <c r="A10" s="16" t="s">
        <v>6</v>
      </c>
      <c r="B10" s="16"/>
      <c r="C10" s="16"/>
      <c r="D10" s="16"/>
      <c r="E10" s="16"/>
      <c r="F10" s="16"/>
      <c r="G10" s="16"/>
      <c r="H10" s="16"/>
      <c r="I10" s="16"/>
      <c r="J10" s="16"/>
      <c r="K10" s="16"/>
      <c r="L10" s="16"/>
      <c r="M10" s="16"/>
      <c r="N10" s="16"/>
      <c r="O10" s="16"/>
      <c r="P10" s="12"/>
      <c r="Q10" s="12"/>
      <c r="R10" s="12"/>
      <c r="S10" s="12"/>
      <c r="T10" s="12"/>
      <c r="U10" s="12"/>
      <c r="V10" s="12"/>
      <c r="W10" s="12"/>
      <c r="X10" s="12"/>
      <c r="Y10" s="12"/>
      <c r="Z10" s="12"/>
    </row>
    <row r="11" s="3" customFormat="true" ht="18.75" hidden="false" customHeight="false" outlineLevel="0" collapsed="false">
      <c r="A11" s="11"/>
      <c r="B11" s="11"/>
      <c r="C11" s="11"/>
      <c r="D11" s="11"/>
      <c r="E11" s="11"/>
      <c r="F11" s="11"/>
      <c r="G11" s="11"/>
      <c r="H11" s="11"/>
      <c r="I11" s="11"/>
      <c r="J11" s="11"/>
      <c r="K11" s="11"/>
      <c r="L11" s="11"/>
      <c r="M11" s="11"/>
      <c r="N11" s="11"/>
      <c r="O11" s="11"/>
      <c r="P11" s="12"/>
      <c r="Q11" s="12"/>
      <c r="R11" s="12"/>
      <c r="S11" s="12"/>
      <c r="T11" s="12"/>
      <c r="U11" s="12"/>
      <c r="V11" s="12"/>
      <c r="W11" s="12"/>
      <c r="X11" s="12"/>
      <c r="Y11" s="12"/>
      <c r="Z11" s="12"/>
    </row>
    <row r="12" s="3" customFormat="true" ht="18.75" hidden="false" customHeight="false" outlineLevel="0" collapsed="false">
      <c r="A12" s="11" t="str">
        <f aca="false">'3.4. Паспорт надежность'!A11:Z11</f>
        <v>Н_525_ИН-1</v>
      </c>
      <c r="B12" s="11"/>
      <c r="C12" s="11"/>
      <c r="D12" s="11"/>
      <c r="E12" s="11"/>
      <c r="F12" s="11"/>
      <c r="G12" s="11"/>
      <c r="H12" s="11"/>
      <c r="I12" s="11"/>
      <c r="J12" s="11"/>
      <c r="K12" s="11"/>
      <c r="L12" s="11"/>
      <c r="M12" s="11"/>
      <c r="N12" s="11"/>
      <c r="O12" s="11"/>
      <c r="P12" s="12"/>
      <c r="Q12" s="12"/>
      <c r="R12" s="12"/>
      <c r="S12" s="12"/>
      <c r="T12" s="12"/>
      <c r="U12" s="12"/>
      <c r="V12" s="12"/>
      <c r="W12" s="12"/>
      <c r="X12" s="12"/>
      <c r="Y12" s="12"/>
      <c r="Z12" s="12"/>
    </row>
    <row r="13" s="3" customFormat="true" ht="18.75" hidden="false" customHeight="false" outlineLevel="0" collapsed="false">
      <c r="A13" s="16" t="s">
        <v>8</v>
      </c>
      <c r="B13" s="16"/>
      <c r="C13" s="16"/>
      <c r="D13" s="16"/>
      <c r="E13" s="16"/>
      <c r="F13" s="16"/>
      <c r="G13" s="16"/>
      <c r="H13" s="16"/>
      <c r="I13" s="16"/>
      <c r="J13" s="16"/>
      <c r="K13" s="16"/>
      <c r="L13" s="16"/>
      <c r="M13" s="16"/>
      <c r="N13" s="16"/>
      <c r="O13" s="16"/>
      <c r="P13" s="12"/>
      <c r="Q13" s="12"/>
      <c r="R13" s="12"/>
      <c r="S13" s="12"/>
      <c r="T13" s="12"/>
      <c r="U13" s="12"/>
      <c r="V13" s="12"/>
      <c r="W13" s="12"/>
      <c r="X13" s="12"/>
      <c r="Y13" s="12"/>
      <c r="Z13" s="12"/>
    </row>
    <row r="14" s="19" customFormat="true" ht="15.75" hidden="false" customHeight="true" outlineLevel="0" collapsed="false">
      <c r="A14" s="16"/>
      <c r="B14" s="16"/>
      <c r="C14" s="16"/>
      <c r="D14" s="16"/>
      <c r="E14" s="16"/>
      <c r="F14" s="16"/>
      <c r="G14" s="16"/>
      <c r="H14" s="16"/>
      <c r="I14" s="16"/>
      <c r="J14" s="16"/>
      <c r="K14" s="16"/>
      <c r="L14" s="16"/>
      <c r="M14" s="16"/>
      <c r="N14" s="16"/>
      <c r="O14" s="16"/>
      <c r="P14" s="16"/>
      <c r="Q14" s="16"/>
      <c r="R14" s="16"/>
      <c r="S14" s="16"/>
      <c r="T14" s="16"/>
      <c r="U14" s="16"/>
      <c r="V14" s="16"/>
      <c r="W14" s="16"/>
      <c r="X14" s="16"/>
      <c r="Y14" s="16"/>
      <c r="Z14" s="16"/>
    </row>
    <row r="15" s="20" customFormat="true" ht="65.25" hidden="false" customHeight="true" outlineLevel="0" collapsed="false">
      <c r="A15" s="14" t="str">
        <f aca="false">'3.4. Паспорт надежность'!A14:Z14</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c r="B15" s="14"/>
      <c r="C15" s="14"/>
      <c r="D15" s="14"/>
      <c r="E15" s="14"/>
      <c r="F15" s="14"/>
      <c r="G15" s="14"/>
      <c r="H15" s="14"/>
      <c r="I15" s="14"/>
      <c r="J15" s="14"/>
      <c r="K15" s="14"/>
      <c r="L15" s="14"/>
      <c r="M15" s="14"/>
      <c r="N15" s="14"/>
      <c r="O15" s="14"/>
      <c r="P15" s="15"/>
      <c r="Q15" s="15"/>
      <c r="R15" s="15"/>
      <c r="S15" s="15"/>
      <c r="T15" s="15"/>
      <c r="U15" s="15"/>
      <c r="V15" s="15"/>
      <c r="W15" s="15"/>
      <c r="X15" s="15"/>
      <c r="Y15" s="15"/>
      <c r="Z15" s="15"/>
    </row>
    <row r="16" s="20" customFormat="true" ht="15" hidden="false" customHeight="true" outlineLevel="0" collapsed="false">
      <c r="A16" s="16" t="s">
        <v>10</v>
      </c>
      <c r="B16" s="16"/>
      <c r="C16" s="16"/>
      <c r="D16" s="16"/>
      <c r="E16" s="16"/>
      <c r="F16" s="16"/>
      <c r="G16" s="16"/>
      <c r="H16" s="16"/>
      <c r="I16" s="16"/>
      <c r="J16" s="16"/>
      <c r="K16" s="16"/>
      <c r="L16" s="16"/>
      <c r="M16" s="16"/>
      <c r="N16" s="16"/>
      <c r="O16" s="16"/>
      <c r="P16" s="17"/>
      <c r="Q16" s="17"/>
      <c r="R16" s="17"/>
      <c r="S16" s="17"/>
      <c r="T16" s="17"/>
      <c r="U16" s="17"/>
      <c r="V16" s="17"/>
      <c r="W16" s="17"/>
      <c r="X16" s="17"/>
      <c r="Y16" s="17"/>
      <c r="Z16" s="17"/>
    </row>
    <row r="17" s="20" customFormat="true" ht="15" hidden="false" customHeight="true" outlineLevel="0" collapsed="false">
      <c r="A17" s="16"/>
      <c r="B17" s="16"/>
      <c r="C17" s="16"/>
      <c r="D17" s="16"/>
      <c r="E17" s="16"/>
      <c r="F17" s="16"/>
      <c r="G17" s="16"/>
      <c r="H17" s="16"/>
      <c r="I17" s="16"/>
      <c r="J17" s="16"/>
      <c r="K17" s="16"/>
      <c r="L17" s="16"/>
      <c r="M17" s="16"/>
      <c r="N17" s="16"/>
      <c r="O17" s="16"/>
      <c r="P17" s="22"/>
      <c r="Q17" s="22"/>
      <c r="R17" s="22"/>
      <c r="S17" s="22"/>
      <c r="T17" s="22"/>
      <c r="U17" s="22"/>
      <c r="V17" s="22"/>
      <c r="W17" s="22"/>
    </row>
    <row r="18" s="20" customFormat="true" ht="91.5" hidden="false" customHeight="true" outlineLevel="0" collapsed="false">
      <c r="A18" s="18" t="s">
        <v>230</v>
      </c>
      <c r="B18" s="18"/>
      <c r="C18" s="18"/>
      <c r="D18" s="18"/>
      <c r="E18" s="18"/>
      <c r="F18" s="18"/>
      <c r="G18" s="18"/>
      <c r="H18" s="18"/>
      <c r="I18" s="18"/>
      <c r="J18" s="18"/>
      <c r="K18" s="18"/>
      <c r="L18" s="18"/>
      <c r="M18" s="18"/>
      <c r="N18" s="18"/>
      <c r="O18" s="18"/>
      <c r="P18" s="23"/>
      <c r="Q18" s="23"/>
      <c r="R18" s="23"/>
      <c r="S18" s="23"/>
      <c r="T18" s="23"/>
      <c r="U18" s="23"/>
      <c r="V18" s="23"/>
      <c r="W18" s="23"/>
      <c r="X18" s="23"/>
      <c r="Y18" s="23"/>
      <c r="Z18" s="23"/>
    </row>
    <row r="19" s="20" customFormat="true" ht="78" hidden="false" customHeight="true" outlineLevel="0" collapsed="false">
      <c r="A19" s="43" t="s">
        <v>12</v>
      </c>
      <c r="B19" s="43" t="s">
        <v>231</v>
      </c>
      <c r="C19" s="43" t="s">
        <v>232</v>
      </c>
      <c r="D19" s="43" t="s">
        <v>233</v>
      </c>
      <c r="E19" s="43" t="s">
        <v>234</v>
      </c>
      <c r="F19" s="43"/>
      <c r="G19" s="43"/>
      <c r="H19" s="43"/>
      <c r="I19" s="43"/>
      <c r="J19" s="43" t="s">
        <v>235</v>
      </c>
      <c r="K19" s="43"/>
      <c r="L19" s="43"/>
      <c r="M19" s="43"/>
      <c r="N19" s="43"/>
      <c r="O19" s="43"/>
      <c r="P19" s="22"/>
      <c r="Q19" s="22"/>
      <c r="R19" s="22"/>
      <c r="S19" s="22"/>
      <c r="T19" s="22"/>
      <c r="U19" s="22"/>
      <c r="V19" s="22"/>
      <c r="W19" s="22"/>
    </row>
    <row r="20" s="20" customFormat="true" ht="51" hidden="false" customHeight="true" outlineLevel="0" collapsed="false">
      <c r="A20" s="43"/>
      <c r="B20" s="43"/>
      <c r="C20" s="43"/>
      <c r="D20" s="43"/>
      <c r="E20" s="43" t="s">
        <v>236</v>
      </c>
      <c r="F20" s="43" t="s">
        <v>237</v>
      </c>
      <c r="G20" s="43" t="s">
        <v>238</v>
      </c>
      <c r="H20" s="43" t="s">
        <v>239</v>
      </c>
      <c r="I20" s="43" t="s">
        <v>240</v>
      </c>
      <c r="J20" s="43" t="n">
        <v>2016</v>
      </c>
      <c r="K20" s="43" t="n">
        <v>2017</v>
      </c>
      <c r="L20" s="94" t="n">
        <v>2018</v>
      </c>
      <c r="M20" s="95" t="n">
        <v>2019</v>
      </c>
      <c r="N20" s="95" t="n">
        <v>2020</v>
      </c>
      <c r="O20" s="95" t="n">
        <v>2021</v>
      </c>
      <c r="P20" s="16"/>
      <c r="Q20" s="16"/>
      <c r="R20" s="16"/>
      <c r="S20" s="16"/>
      <c r="T20" s="16"/>
      <c r="U20" s="16"/>
      <c r="V20" s="16"/>
      <c r="W20" s="16"/>
      <c r="X20" s="28"/>
      <c r="Y20" s="28"/>
      <c r="Z20" s="28"/>
    </row>
    <row r="21" s="20" customFormat="true" ht="16.5" hidden="false" customHeight="true" outlineLevel="0" collapsed="false">
      <c r="A21" s="26" t="n">
        <v>1</v>
      </c>
      <c r="B21" s="25" t="n">
        <v>2</v>
      </c>
      <c r="C21" s="26" t="n">
        <v>3</v>
      </c>
      <c r="D21" s="25" t="n">
        <v>4</v>
      </c>
      <c r="E21" s="26" t="n">
        <v>5</v>
      </c>
      <c r="F21" s="25" t="n">
        <v>6</v>
      </c>
      <c r="G21" s="26" t="n">
        <v>7</v>
      </c>
      <c r="H21" s="25" t="n">
        <v>8</v>
      </c>
      <c r="I21" s="26" t="n">
        <v>9</v>
      </c>
      <c r="J21" s="25" t="n">
        <v>10</v>
      </c>
      <c r="K21" s="26" t="n">
        <v>11</v>
      </c>
      <c r="L21" s="25" t="n">
        <v>12</v>
      </c>
      <c r="M21" s="26" t="n">
        <v>13</v>
      </c>
      <c r="N21" s="25" t="n">
        <v>14</v>
      </c>
      <c r="O21" s="26" t="n">
        <v>15</v>
      </c>
      <c r="P21" s="16"/>
      <c r="Q21" s="16"/>
      <c r="R21" s="16"/>
      <c r="S21" s="16"/>
      <c r="T21" s="16"/>
      <c r="U21" s="16"/>
      <c r="V21" s="16"/>
      <c r="W21" s="16"/>
      <c r="X21" s="28"/>
      <c r="Y21" s="28"/>
      <c r="Z21" s="28"/>
    </row>
    <row r="22" s="20" customFormat="true" ht="33" hidden="false" customHeight="true" outlineLevel="0" collapsed="false">
      <c r="A22" s="96" t="s">
        <v>15</v>
      </c>
      <c r="B22" s="97" t="s">
        <v>241</v>
      </c>
      <c r="C22" s="98" t="s">
        <v>23</v>
      </c>
      <c r="D22" s="98" t="s">
        <v>23</v>
      </c>
      <c r="E22" s="98" t="s">
        <v>23</v>
      </c>
      <c r="F22" s="98" t="s">
        <v>23</v>
      </c>
      <c r="G22" s="98" t="s">
        <v>23</v>
      </c>
      <c r="H22" s="98" t="s">
        <v>23</v>
      </c>
      <c r="I22" s="98" t="s">
        <v>23</v>
      </c>
      <c r="J22" s="98" t="s">
        <v>23</v>
      </c>
      <c r="K22" s="98" t="s">
        <v>23</v>
      </c>
      <c r="L22" s="98" t="s">
        <v>23</v>
      </c>
      <c r="M22" s="98" t="s">
        <v>23</v>
      </c>
      <c r="N22" s="98" t="s">
        <v>23</v>
      </c>
      <c r="O22" s="98" t="s">
        <v>23</v>
      </c>
      <c r="P22" s="16"/>
      <c r="Q22" s="16"/>
      <c r="R22" s="16"/>
      <c r="S22" s="16"/>
      <c r="T22" s="16"/>
      <c r="U22" s="16"/>
      <c r="V22" s="28"/>
      <c r="W22" s="28"/>
      <c r="X22" s="28"/>
      <c r="Y22" s="28"/>
      <c r="Z22" s="28"/>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true"/>
  </sheetPr>
  <dimension ref="A1:AS97"/>
  <sheetViews>
    <sheetView showFormulas="false" showGridLines="true" showRowColHeaders="true" showZeros="true" rightToLeft="false" tabSelected="false" showOutlineSymbols="true" defaultGridColor="true" view="pageBreakPreview" topLeftCell="A7" colorId="64" zoomScale="65" zoomScaleNormal="100" zoomScalePageLayoutView="65" workbookViewId="0">
      <selection pane="topLeft" activeCell="A6" activeCellId="0" sqref="A6"/>
    </sheetView>
  </sheetViews>
  <sheetFormatPr defaultRowHeight="15" zeroHeight="false" outlineLevelRow="0" outlineLevelCol="0"/>
  <cols>
    <col collapsed="false" customWidth="true" hidden="false" outlineLevel="0" max="3" min="1" style="99" width="9.13"/>
    <col collapsed="false" customWidth="true" hidden="false" outlineLevel="0" max="4" min="4" style="99" width="18.58"/>
    <col collapsed="false" customWidth="true" hidden="true" outlineLevel="0" max="12" min="5" style="99" width="9.13"/>
    <col collapsed="false" customWidth="true" hidden="true" outlineLevel="0" max="13" min="13" style="99" width="4.71"/>
    <col collapsed="false" customWidth="true" hidden="true" outlineLevel="0" max="17" min="14" style="99" width="9.13"/>
    <col collapsed="false" customWidth="true" hidden="true" outlineLevel="0" max="18" min="18" style="99" width="4.71"/>
    <col collapsed="false" customWidth="true" hidden="true" outlineLevel="0" max="36" min="19" style="99" width="9.13"/>
    <col collapsed="false" customWidth="true" hidden="false" outlineLevel="0" max="37" min="37" style="99" width="9.13"/>
    <col collapsed="false" customWidth="true" hidden="false" outlineLevel="0" max="38" min="38" style="99" width="7.71"/>
    <col collapsed="false" customWidth="true" hidden="false" outlineLevel="0" max="39" min="39" style="99" width="3.15"/>
    <col collapsed="false" customWidth="true" hidden="false" outlineLevel="0" max="40" min="40" style="99" width="13.57"/>
    <col collapsed="false" customWidth="true" hidden="false" outlineLevel="0" max="41" min="41" style="99" width="16.57"/>
    <col collapsed="false" customWidth="true" hidden="false" outlineLevel="0" max="43" min="42" style="99" width="15.71"/>
    <col collapsed="false" customWidth="true" hidden="false" outlineLevel="0" max="44" min="44" style="99" width="8.57"/>
    <col collapsed="false" customWidth="true" hidden="false" outlineLevel="0" max="1025" min="45" style="99" width="9.13"/>
  </cols>
  <sheetData>
    <row r="1" s="3" customFormat="true" ht="18.75" hidden="false" customHeight="true" outlineLevel="0" collapsed="false">
      <c r="A1" s="2"/>
      <c r="K1" s="4" t="s">
        <v>0</v>
      </c>
      <c r="AR1" s="4" t="s">
        <v>0</v>
      </c>
    </row>
    <row r="2" s="3" customFormat="true" ht="18.75" hidden="false" customHeight="true" outlineLevel="0" collapsed="false">
      <c r="A2" s="2"/>
      <c r="K2" s="5" t="s">
        <v>1</v>
      </c>
      <c r="AR2" s="5" t="s">
        <v>1</v>
      </c>
    </row>
    <row r="3" s="3" customFormat="true" ht="18.75" hidden="false" customHeight="false" outlineLevel="0" collapsed="false">
      <c r="A3" s="6"/>
      <c r="K3" s="5" t="s">
        <v>2</v>
      </c>
      <c r="AR3" s="5" t="s">
        <v>242</v>
      </c>
    </row>
    <row r="4" s="3" customFormat="true" ht="18.75" hidden="false" customHeight="false" outlineLevel="0" collapsed="false">
      <c r="A4" s="6"/>
      <c r="K4" s="5"/>
    </row>
    <row r="5" s="3" customFormat="true" ht="18.75" hidden="false" customHeight="true" outlineLevel="0" collapsed="false">
      <c r="A5" s="7" t="str">
        <f aca="false">'4. паспортбюджет'!A5:O5</f>
        <v>Год раскрытия информации: 2025 год</v>
      </c>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row>
    <row r="6" s="3" customFormat="true" ht="18.75" hidden="false" customHeight="false" outlineLevel="0" collapsed="false">
      <c r="A6" s="9"/>
      <c r="B6" s="10"/>
      <c r="C6" s="10"/>
      <c r="D6" s="10"/>
      <c r="E6" s="10"/>
      <c r="F6" s="10"/>
      <c r="G6" s="10"/>
      <c r="H6" s="10"/>
      <c r="I6" s="10"/>
      <c r="J6" s="10"/>
      <c r="K6" s="5"/>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3" customFormat="true" ht="18.75" hidden="false" customHeight="false" outlineLevel="0" collapsed="false">
      <c r="A7" s="11" t="s">
        <v>4</v>
      </c>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row>
    <row r="8" s="3" customFormat="true" ht="18.75" hidden="false" customHeight="false" outlineLevel="0" collapsed="false">
      <c r="A8" s="13"/>
      <c r="B8" s="13"/>
      <c r="C8" s="13"/>
      <c r="D8" s="13"/>
      <c r="E8" s="13"/>
      <c r="F8" s="13"/>
      <c r="G8" s="13"/>
      <c r="H8" s="13"/>
      <c r="I8" s="13"/>
      <c r="J8" s="13"/>
      <c r="K8" s="13"/>
      <c r="L8" s="12"/>
      <c r="M8" s="12"/>
      <c r="N8" s="12"/>
      <c r="O8" s="12"/>
      <c r="P8" s="12"/>
      <c r="Q8" s="12"/>
      <c r="R8" s="12"/>
      <c r="S8" s="12"/>
      <c r="T8" s="12"/>
      <c r="U8" s="12"/>
      <c r="V8" s="12"/>
      <c r="W8" s="12"/>
      <c r="X8" s="12"/>
      <c r="Y8" s="12"/>
      <c r="Z8" s="10"/>
      <c r="AA8" s="10"/>
      <c r="AB8" s="10"/>
      <c r="AC8" s="10"/>
      <c r="AD8" s="10"/>
      <c r="AE8" s="10"/>
      <c r="AF8" s="10"/>
      <c r="AG8" s="10"/>
      <c r="AH8" s="10"/>
      <c r="AI8" s="10"/>
      <c r="AJ8" s="10"/>
      <c r="AK8" s="10"/>
      <c r="AL8" s="10"/>
      <c r="AM8" s="10"/>
      <c r="AN8" s="10"/>
      <c r="AO8" s="10"/>
      <c r="AP8" s="10"/>
      <c r="AQ8" s="10"/>
      <c r="AR8" s="10"/>
    </row>
    <row r="9" s="3" customFormat="true" ht="18.75" hidden="false" customHeight="true" outlineLevel="0" collapsed="false">
      <c r="A9" s="41" t="str">
        <f aca="false">'4. паспортбюджет'!A9:O9</f>
        <v>АО "Южные электрические сети Камчатки"</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3" customFormat="true" ht="18.75" hidden="false" customHeight="true" outlineLevel="0" collapsed="false">
      <c r="A10" s="16" t="s">
        <v>6</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row>
    <row r="11" s="3" customFormat="true" ht="18.75" hidden="false" customHeight="false" outlineLevel="0" collapsed="false">
      <c r="A11" s="13"/>
      <c r="B11" s="13"/>
      <c r="C11" s="13"/>
      <c r="D11" s="13"/>
      <c r="E11" s="13"/>
      <c r="F11" s="13"/>
      <c r="G11" s="13"/>
      <c r="H11" s="13"/>
      <c r="I11" s="13"/>
      <c r="J11" s="13"/>
      <c r="K11" s="13"/>
      <c r="L11" s="12"/>
      <c r="M11" s="12"/>
      <c r="N11" s="12"/>
      <c r="O11" s="12"/>
      <c r="P11" s="12"/>
      <c r="Q11" s="12"/>
      <c r="R11" s="12"/>
      <c r="S11" s="12"/>
      <c r="T11" s="12"/>
      <c r="U11" s="12"/>
      <c r="V11" s="12"/>
      <c r="W11" s="12"/>
      <c r="X11" s="12"/>
      <c r="Y11" s="12"/>
      <c r="Z11" s="10"/>
      <c r="AA11" s="10"/>
      <c r="AB11" s="10"/>
      <c r="AC11" s="10"/>
      <c r="AD11" s="10"/>
      <c r="AE11" s="10"/>
      <c r="AF11" s="10"/>
      <c r="AG11" s="10"/>
      <c r="AH11" s="10"/>
      <c r="AI11" s="10"/>
      <c r="AJ11" s="10"/>
      <c r="AK11" s="10"/>
      <c r="AL11" s="10"/>
      <c r="AM11" s="10"/>
      <c r="AN11" s="10"/>
      <c r="AO11" s="10"/>
      <c r="AP11" s="10"/>
      <c r="AQ11" s="10"/>
      <c r="AR11" s="10"/>
    </row>
    <row r="12" s="3" customFormat="true" ht="18.75" hidden="false" customHeight="true" outlineLevel="0" collapsed="false">
      <c r="A12" s="11" t="str">
        <f aca="false">'4. паспортбюджет'!A12:O12</f>
        <v>Н_525_ИН-1</v>
      </c>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row>
    <row r="13" s="3" customFormat="true" ht="18.75" hidden="false" customHeight="true" outlineLevel="0" collapsed="false">
      <c r="A13" s="16" t="s">
        <v>8</v>
      </c>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row>
    <row r="14" s="19" customFormat="true" ht="15.75" hidden="false" customHeight="true" outlineLevel="0" collapsed="false">
      <c r="A14" s="16"/>
      <c r="B14" s="16"/>
      <c r="C14" s="16"/>
      <c r="D14" s="16"/>
      <c r="E14" s="16"/>
      <c r="F14" s="16"/>
      <c r="G14" s="16"/>
      <c r="H14" s="16"/>
      <c r="I14" s="16"/>
      <c r="J14" s="16"/>
      <c r="K14" s="16"/>
      <c r="L14" s="16"/>
      <c r="M14" s="16"/>
      <c r="N14" s="16"/>
      <c r="O14" s="16"/>
      <c r="P14" s="16"/>
      <c r="Q14" s="16"/>
      <c r="R14" s="16"/>
      <c r="S14" s="16"/>
      <c r="T14" s="16"/>
      <c r="U14" s="16"/>
      <c r="V14" s="16"/>
      <c r="W14" s="16"/>
      <c r="X14" s="16"/>
      <c r="Y14" s="16"/>
      <c r="Z14" s="67"/>
      <c r="AA14" s="67"/>
      <c r="AB14" s="67"/>
      <c r="AC14" s="67"/>
      <c r="AD14" s="67"/>
      <c r="AE14" s="67"/>
      <c r="AF14" s="67"/>
      <c r="AG14" s="67"/>
      <c r="AH14" s="67"/>
      <c r="AI14" s="67"/>
      <c r="AJ14" s="67"/>
      <c r="AK14" s="67"/>
      <c r="AL14" s="67"/>
      <c r="AM14" s="67"/>
      <c r="AN14" s="67"/>
      <c r="AO14" s="67"/>
      <c r="AP14" s="67"/>
      <c r="AQ14" s="67"/>
      <c r="AR14" s="67"/>
    </row>
    <row r="15" s="20" customFormat="true" ht="104.25" hidden="false" customHeight="true" outlineLevel="0" collapsed="false">
      <c r="A15" s="14" t="str">
        <f aca="false">'4. паспортбюджет'!A15:O15</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row>
    <row r="16" s="20" customFormat="true" ht="15" hidden="false" customHeight="true" outlineLevel="0" collapsed="false">
      <c r="A16" s="16" t="s">
        <v>10</v>
      </c>
      <c r="B16" s="16"/>
      <c r="C16" s="16"/>
      <c r="D16" s="16"/>
      <c r="E16" s="16"/>
      <c r="F16" s="16"/>
      <c r="G16" s="16"/>
      <c r="H16" s="16"/>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row>
    <row r="17" s="20" customFormat="true" ht="15" hidden="false" customHeight="true" outlineLevel="0" collapsed="false">
      <c r="A17" s="22"/>
      <c r="B17" s="22"/>
      <c r="C17" s="22"/>
      <c r="D17" s="22"/>
      <c r="E17" s="22"/>
      <c r="F17" s="22"/>
      <c r="G17" s="22"/>
      <c r="H17" s="22"/>
      <c r="I17" s="22"/>
      <c r="J17" s="22"/>
      <c r="K17" s="22"/>
      <c r="L17" s="22"/>
      <c r="M17" s="22"/>
      <c r="N17" s="22"/>
      <c r="O17" s="22"/>
      <c r="P17" s="22"/>
      <c r="Q17" s="22"/>
      <c r="R17" s="22"/>
      <c r="S17" s="22"/>
      <c r="T17" s="22"/>
      <c r="U17" s="22"/>
      <c r="V17" s="22"/>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row>
    <row r="18" s="20" customFormat="true" ht="15" hidden="false" customHeight="true" outlineLevel="0" collapsed="false">
      <c r="A18" s="41" t="s">
        <v>243</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row>
    <row r="19" customFormat="false" ht="18.75" hidden="false" customHeight="false" outlineLevel="0" collapsed="false">
      <c r="A19" s="101"/>
      <c r="B19" s="101"/>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101"/>
      <c r="AD19" s="101"/>
      <c r="AE19" s="101"/>
      <c r="AF19" s="101"/>
      <c r="AG19" s="101"/>
      <c r="AH19" s="101"/>
      <c r="AI19" s="101"/>
      <c r="AJ19" s="101"/>
      <c r="AK19" s="101"/>
      <c r="AL19" s="101"/>
      <c r="AM19" s="101"/>
      <c r="AN19" s="101"/>
      <c r="AO19" s="102"/>
      <c r="AP19" s="102"/>
      <c r="AQ19" s="102"/>
      <c r="AR19" s="4"/>
    </row>
    <row r="20" customFormat="false" ht="18.75" hidden="false" customHeight="false" outlineLevel="0" collapsed="false">
      <c r="AO20" s="103"/>
      <c r="AP20" s="103"/>
      <c r="AQ20" s="103"/>
      <c r="AR20" s="5"/>
    </row>
    <row r="21" customFormat="false" ht="20.25" hidden="false" customHeight="true" outlineLevel="0" collapsed="false">
      <c r="A21" s="104" t="s">
        <v>244</v>
      </c>
      <c r="B21" s="105"/>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6"/>
      <c r="AM21" s="106"/>
      <c r="AN21" s="106"/>
      <c r="AO21" s="106"/>
      <c r="AP21" s="106"/>
      <c r="AQ21" s="106"/>
      <c r="AR21" s="106"/>
    </row>
    <row r="22" s="20" customFormat="true" ht="15" hidden="false" customHeight="true" outlineLevel="0" collapsed="false">
      <c r="A22" s="107" t="s">
        <v>245</v>
      </c>
      <c r="B22" s="108"/>
      <c r="C22" s="105"/>
      <c r="D22" s="108"/>
      <c r="E22" s="108"/>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8"/>
      <c r="AQ22" s="108"/>
      <c r="AR22" s="108"/>
    </row>
    <row r="23" customFormat="false" ht="15.75" hidden="false" customHeight="false" outlineLevel="0" collapsed="false">
      <c r="A23" s="107" t="s">
        <v>246</v>
      </c>
      <c r="B23" s="108"/>
      <c r="C23" s="105"/>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9"/>
    </row>
    <row r="24" customFormat="false" ht="14.25" hidden="false" customHeight="true" outlineLevel="0" collapsed="false">
      <c r="A24" s="110" t="s">
        <v>247</v>
      </c>
      <c r="B24" s="110"/>
      <c r="C24" s="110"/>
      <c r="D24" s="110"/>
      <c r="E24" s="110"/>
      <c r="F24" s="110"/>
      <c r="G24" s="110"/>
      <c r="H24" s="110"/>
      <c r="I24" s="110"/>
      <c r="J24" s="110"/>
      <c r="K24" s="110"/>
      <c r="L24" s="110"/>
      <c r="M24" s="110"/>
      <c r="N24" s="110"/>
      <c r="O24" s="110"/>
      <c r="P24" s="110"/>
      <c r="Q24" s="110"/>
      <c r="R24" s="11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c r="AO24" s="110"/>
      <c r="AP24" s="110"/>
      <c r="AQ24" s="110"/>
      <c r="AR24" s="110"/>
      <c r="AS24" s="111"/>
    </row>
    <row r="25" customFormat="false" ht="27.75" hidden="false" customHeight="true" outlineLevel="0" collapsed="false">
      <c r="A25" s="112" t="s">
        <v>248</v>
      </c>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t="s">
        <v>249</v>
      </c>
      <c r="AL25" s="112"/>
      <c r="AM25" s="113"/>
      <c r="AN25" s="113"/>
      <c r="AO25" s="114"/>
      <c r="AP25" s="114"/>
      <c r="AQ25" s="114"/>
      <c r="AR25" s="114"/>
      <c r="AS25" s="111"/>
    </row>
    <row r="26" customFormat="false" ht="17.25" hidden="false" customHeight="true" outlineLevel="0" collapsed="false">
      <c r="A26" s="115" t="s">
        <v>250</v>
      </c>
      <c r="B26" s="115"/>
      <c r="C26" s="115"/>
      <c r="D26" s="115"/>
      <c r="E26" s="115"/>
      <c r="F26" s="115"/>
      <c r="G26" s="115"/>
      <c r="H26" s="115"/>
      <c r="I26" s="115"/>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6" t="n">
        <v>0</v>
      </c>
      <c r="AL26" s="116"/>
      <c r="AM26" s="117"/>
      <c r="AN26" s="118" t="s">
        <v>251</v>
      </c>
      <c r="AO26" s="118"/>
      <c r="AP26" s="118"/>
      <c r="AQ26" s="119"/>
      <c r="AR26" s="119"/>
      <c r="AS26" s="111"/>
    </row>
    <row r="27" customFormat="false" ht="17.25" hidden="false" customHeight="true" outlineLevel="0" collapsed="false">
      <c r="A27" s="120" t="s">
        <v>252</v>
      </c>
      <c r="B27" s="120"/>
      <c r="C27" s="120"/>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1" t="n">
        <v>0</v>
      </c>
      <c r="AL27" s="121"/>
      <c r="AM27" s="117"/>
      <c r="AN27" s="122" t="s">
        <v>253</v>
      </c>
      <c r="AO27" s="122"/>
      <c r="AP27" s="122"/>
      <c r="AQ27" s="121" t="n">
        <v>0</v>
      </c>
      <c r="AR27" s="121"/>
      <c r="AS27" s="111"/>
    </row>
    <row r="28" customFormat="false" ht="17.25" hidden="false" customHeight="true" outlineLevel="0" collapsed="false">
      <c r="A28" s="120" t="s">
        <v>254</v>
      </c>
      <c r="B28" s="120"/>
      <c r="C28" s="120"/>
      <c r="D28" s="120"/>
      <c r="E28" s="120"/>
      <c r="F28" s="120"/>
      <c r="G28" s="120"/>
      <c r="H28" s="12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20"/>
      <c r="AH28" s="120"/>
      <c r="AI28" s="120"/>
      <c r="AJ28" s="120"/>
      <c r="AK28" s="121" t="n">
        <v>0</v>
      </c>
      <c r="AL28" s="121"/>
      <c r="AM28" s="117"/>
      <c r="AN28" s="122" t="s">
        <v>255</v>
      </c>
      <c r="AO28" s="122"/>
      <c r="AP28" s="122"/>
      <c r="AQ28" s="121" t="n">
        <v>0</v>
      </c>
      <c r="AR28" s="121"/>
      <c r="AS28" s="111"/>
    </row>
    <row r="29" customFormat="false" ht="17.25" hidden="false" customHeight="true" outlineLevel="0" collapsed="false">
      <c r="A29" s="123" t="s">
        <v>256</v>
      </c>
      <c r="B29" s="123"/>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c r="AA29" s="123"/>
      <c r="AB29" s="123"/>
      <c r="AC29" s="123"/>
      <c r="AD29" s="123"/>
      <c r="AE29" s="123"/>
      <c r="AF29" s="123"/>
      <c r="AG29" s="123"/>
      <c r="AH29" s="123"/>
      <c r="AI29" s="123"/>
      <c r="AJ29" s="123"/>
      <c r="AK29" s="124" t="n">
        <v>0</v>
      </c>
      <c r="AL29" s="124"/>
      <c r="AM29" s="117"/>
      <c r="AN29" s="125" t="s">
        <v>257</v>
      </c>
      <c r="AO29" s="125"/>
      <c r="AP29" s="125"/>
      <c r="AQ29" s="121" t="n">
        <v>0</v>
      </c>
      <c r="AR29" s="121"/>
      <c r="AS29" s="111"/>
    </row>
    <row r="30" customFormat="false" ht="17.25" hidden="false" customHeight="true" outlineLevel="0" collapsed="false">
      <c r="A30" s="115" t="s">
        <v>258</v>
      </c>
      <c r="B30" s="115"/>
      <c r="C30" s="115"/>
      <c r="D30" s="115"/>
      <c r="E30" s="115"/>
      <c r="F30" s="115"/>
      <c r="G30" s="115"/>
      <c r="H30" s="115"/>
      <c r="I30" s="115"/>
      <c r="J30" s="115"/>
      <c r="K30" s="115"/>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115"/>
      <c r="AK30" s="116" t="n">
        <v>0</v>
      </c>
      <c r="AL30" s="116"/>
      <c r="AM30" s="117"/>
      <c r="AN30" s="122"/>
      <c r="AO30" s="122"/>
      <c r="AP30" s="122"/>
      <c r="AQ30" s="121"/>
      <c r="AR30" s="121"/>
      <c r="AS30" s="111"/>
    </row>
    <row r="31" customFormat="false" ht="17.25" hidden="false" customHeight="true" outlineLevel="0" collapsed="false">
      <c r="A31" s="120" t="s">
        <v>259</v>
      </c>
      <c r="B31" s="120"/>
      <c r="C31" s="120"/>
      <c r="D31" s="120"/>
      <c r="E31" s="120"/>
      <c r="F31" s="120"/>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21" t="n">
        <v>0</v>
      </c>
      <c r="AL31" s="121"/>
      <c r="AM31" s="117"/>
      <c r="AS31" s="111"/>
    </row>
    <row r="32" customFormat="false" ht="17.25" hidden="false" customHeight="true" outlineLevel="0" collapsed="false">
      <c r="A32" s="120" t="s">
        <v>260</v>
      </c>
      <c r="B32" s="120"/>
      <c r="C32" s="120"/>
      <c r="D32" s="120"/>
      <c r="E32" s="120"/>
      <c r="F32" s="120"/>
      <c r="G32" s="120"/>
      <c r="H32" s="120"/>
      <c r="I32" s="120"/>
      <c r="J32" s="120"/>
      <c r="K32" s="120"/>
      <c r="L32" s="120"/>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1" t="n">
        <v>0</v>
      </c>
      <c r="AL32" s="121"/>
      <c r="AM32" s="117"/>
      <c r="AN32" s="117"/>
      <c r="AO32" s="126"/>
      <c r="AP32" s="126"/>
      <c r="AQ32" s="126"/>
      <c r="AR32" s="126"/>
      <c r="AS32" s="111"/>
    </row>
    <row r="33" customFormat="false" ht="17.25" hidden="false" customHeight="true" outlineLevel="0" collapsed="false">
      <c r="A33" s="120" t="s">
        <v>261</v>
      </c>
      <c r="B33" s="120"/>
      <c r="C33" s="120"/>
      <c r="D33" s="120"/>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1" t="n">
        <v>0</v>
      </c>
      <c r="AL33" s="121"/>
      <c r="AM33" s="117"/>
      <c r="AN33" s="117"/>
      <c r="AO33" s="117"/>
      <c r="AP33" s="117"/>
      <c r="AQ33" s="117"/>
      <c r="AR33" s="117"/>
      <c r="AS33" s="111"/>
    </row>
    <row r="34" customFormat="false" ht="17.25" hidden="false" customHeight="true" outlineLevel="0" collapsed="false">
      <c r="A34" s="120" t="s">
        <v>262</v>
      </c>
      <c r="B34" s="120"/>
      <c r="C34" s="120"/>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1" t="n">
        <v>0</v>
      </c>
      <c r="AL34" s="121"/>
      <c r="AM34" s="117"/>
      <c r="AN34" s="117"/>
      <c r="AO34" s="117"/>
      <c r="AP34" s="117"/>
      <c r="AQ34" s="117"/>
      <c r="AR34" s="117"/>
      <c r="AS34" s="111"/>
    </row>
    <row r="35" customFormat="false" ht="17.25" hidden="false" customHeight="true" outlineLevel="0" collapsed="false">
      <c r="A35" s="120" t="s">
        <v>263</v>
      </c>
      <c r="B35" s="120"/>
      <c r="C35" s="120"/>
      <c r="D35" s="120"/>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1" t="n">
        <v>0</v>
      </c>
      <c r="AL35" s="121"/>
      <c r="AM35" s="117"/>
      <c r="AN35" s="117"/>
      <c r="AO35" s="117"/>
      <c r="AP35" s="117"/>
      <c r="AQ35" s="117"/>
      <c r="AR35" s="117"/>
      <c r="AS35" s="111"/>
    </row>
    <row r="36" customFormat="false" ht="17.25" hidden="false" customHeight="true" outlineLevel="0" collapsed="false">
      <c r="A36" s="120"/>
      <c r="B36" s="120"/>
      <c r="C36" s="120"/>
      <c r="D36" s="120"/>
      <c r="E36" s="120"/>
      <c r="F36" s="120"/>
      <c r="G36" s="120"/>
      <c r="H36" s="120"/>
      <c r="I36" s="120"/>
      <c r="J36" s="120"/>
      <c r="K36" s="120"/>
      <c r="L36" s="120"/>
      <c r="M36" s="120"/>
      <c r="N36" s="120"/>
      <c r="O36" s="120"/>
      <c r="P36" s="120"/>
      <c r="Q36" s="120"/>
      <c r="R36" s="120"/>
      <c r="S36" s="120"/>
      <c r="T36" s="120"/>
      <c r="U36" s="120"/>
      <c r="V36" s="120"/>
      <c r="W36" s="120"/>
      <c r="X36" s="120"/>
      <c r="Y36" s="120"/>
      <c r="Z36" s="120"/>
      <c r="AA36" s="120"/>
      <c r="AB36" s="120"/>
      <c r="AC36" s="120"/>
      <c r="AD36" s="120"/>
      <c r="AE36" s="120"/>
      <c r="AF36" s="120"/>
      <c r="AG36" s="120"/>
      <c r="AH36" s="120"/>
      <c r="AI36" s="120"/>
      <c r="AJ36" s="120"/>
      <c r="AK36" s="121" t="n">
        <v>0</v>
      </c>
      <c r="AL36" s="121"/>
      <c r="AM36" s="117"/>
      <c r="AN36" s="117"/>
      <c r="AO36" s="117"/>
      <c r="AP36" s="117"/>
      <c r="AQ36" s="117"/>
      <c r="AR36" s="117"/>
      <c r="AS36" s="111"/>
    </row>
    <row r="37" customFormat="false" ht="17.25" hidden="false" customHeight="true" outlineLevel="0" collapsed="false">
      <c r="A37" s="123" t="s">
        <v>264</v>
      </c>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4" t="n">
        <v>0</v>
      </c>
      <c r="AL37" s="124"/>
      <c r="AM37" s="117"/>
      <c r="AN37" s="117"/>
      <c r="AO37" s="117"/>
      <c r="AP37" s="117"/>
      <c r="AQ37" s="117"/>
      <c r="AR37" s="117"/>
      <c r="AS37" s="111"/>
    </row>
    <row r="38" customFormat="false" ht="17.25" hidden="false" customHeight="true" outlineLevel="0" collapsed="false">
      <c r="A38" s="115"/>
      <c r="B38" s="115"/>
      <c r="C38" s="115"/>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5"/>
      <c r="AC38" s="115"/>
      <c r="AD38" s="115"/>
      <c r="AE38" s="115"/>
      <c r="AF38" s="115"/>
      <c r="AG38" s="115"/>
      <c r="AH38" s="115"/>
      <c r="AI38" s="115"/>
      <c r="AJ38" s="115"/>
      <c r="AK38" s="116" t="n">
        <v>0</v>
      </c>
      <c r="AL38" s="116"/>
      <c r="AM38" s="117"/>
      <c r="AN38" s="117"/>
      <c r="AO38" s="117"/>
      <c r="AP38" s="117"/>
      <c r="AQ38" s="117"/>
      <c r="AR38" s="117"/>
      <c r="AS38" s="111"/>
    </row>
    <row r="39" customFormat="false" ht="17.25" hidden="false" customHeight="true" outlineLevel="0" collapsed="false">
      <c r="A39" s="120" t="s">
        <v>265</v>
      </c>
      <c r="B39" s="120"/>
      <c r="C39" s="120"/>
      <c r="D39" s="120"/>
      <c r="E39" s="120"/>
      <c r="F39" s="120"/>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121" t="n">
        <v>0</v>
      </c>
      <c r="AL39" s="121"/>
      <c r="AM39" s="117"/>
      <c r="AN39" s="117"/>
      <c r="AO39" s="117"/>
      <c r="AP39" s="117"/>
      <c r="AQ39" s="117"/>
      <c r="AR39" s="117"/>
      <c r="AS39" s="111"/>
    </row>
    <row r="40" customFormat="false" ht="17.25" hidden="false" customHeight="true" outlineLevel="0" collapsed="false">
      <c r="A40" s="123" t="s">
        <v>266</v>
      </c>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3"/>
      <c r="AK40" s="124" t="n">
        <v>0</v>
      </c>
      <c r="AL40" s="124"/>
      <c r="AM40" s="117"/>
      <c r="AN40" s="117"/>
      <c r="AO40" s="117"/>
      <c r="AP40" s="117"/>
      <c r="AQ40" s="117"/>
      <c r="AR40" s="117"/>
      <c r="AS40" s="111"/>
    </row>
    <row r="41" customFormat="false" ht="17.25" hidden="false" customHeight="true" outlineLevel="0" collapsed="false">
      <c r="A41" s="115" t="s">
        <v>267</v>
      </c>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6" t="n">
        <v>0</v>
      </c>
      <c r="AL41" s="116"/>
      <c r="AM41" s="117"/>
      <c r="AN41" s="117"/>
      <c r="AO41" s="117"/>
      <c r="AP41" s="117"/>
      <c r="AQ41" s="117"/>
      <c r="AR41" s="117"/>
      <c r="AS41" s="111"/>
    </row>
    <row r="42" customFormat="false" ht="17.25" hidden="false" customHeight="true" outlineLevel="0" collapsed="false">
      <c r="A42" s="120" t="s">
        <v>268</v>
      </c>
      <c r="B42" s="120"/>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1" t="n">
        <v>0</v>
      </c>
      <c r="AL42" s="121"/>
      <c r="AM42" s="117"/>
      <c r="AN42" s="117"/>
      <c r="AO42" s="117"/>
      <c r="AP42" s="117"/>
      <c r="AQ42" s="117"/>
      <c r="AR42" s="117"/>
      <c r="AS42" s="111"/>
    </row>
    <row r="43" customFormat="false" ht="17.25" hidden="false" customHeight="true" outlineLevel="0" collapsed="false">
      <c r="A43" s="120" t="s">
        <v>269</v>
      </c>
      <c r="B43" s="120"/>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1" t="n">
        <v>0</v>
      </c>
      <c r="AL43" s="121"/>
      <c r="AM43" s="117"/>
      <c r="AN43" s="117"/>
      <c r="AO43" s="117"/>
      <c r="AP43" s="117"/>
      <c r="AQ43" s="117"/>
      <c r="AR43" s="117"/>
      <c r="AS43" s="111"/>
    </row>
    <row r="44" customFormat="false" ht="24" hidden="false" customHeight="true" outlineLevel="0" collapsed="false">
      <c r="A44" s="120" t="s">
        <v>270</v>
      </c>
      <c r="B44" s="120"/>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1" t="n">
        <v>0</v>
      </c>
      <c r="AL44" s="121"/>
      <c r="AM44" s="117"/>
      <c r="AN44" s="117"/>
      <c r="AO44" s="117"/>
      <c r="AP44" s="117"/>
      <c r="AQ44" s="117"/>
      <c r="AR44" s="117"/>
    </row>
    <row r="45" customFormat="false" ht="12" hidden="false" customHeight="true" outlineLevel="0" collapsed="false">
      <c r="A45" s="120" t="s">
        <v>271</v>
      </c>
      <c r="B45" s="120"/>
      <c r="C45" s="120"/>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121" t="n">
        <v>0</v>
      </c>
      <c r="AL45" s="121"/>
      <c r="AM45" s="117"/>
      <c r="AN45" s="117"/>
      <c r="AO45" s="117"/>
      <c r="AP45" s="117"/>
      <c r="AQ45" s="117"/>
      <c r="AR45" s="117"/>
    </row>
    <row r="46" customFormat="false" ht="12" hidden="false" customHeight="true" outlineLevel="0" collapsed="false">
      <c r="A46" s="120" t="s">
        <v>272</v>
      </c>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1" t="n">
        <v>0</v>
      </c>
      <c r="AL46" s="121"/>
      <c r="AM46" s="117"/>
      <c r="AN46" s="117"/>
      <c r="AO46" s="117"/>
      <c r="AP46" s="117"/>
      <c r="AQ46" s="117"/>
      <c r="AR46" s="117"/>
    </row>
    <row r="47" customFormat="false" ht="12" hidden="false" customHeight="true" outlineLevel="0" collapsed="false">
      <c r="A47" s="123" t="s">
        <v>273</v>
      </c>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c r="AC47" s="123"/>
      <c r="AD47" s="123"/>
      <c r="AE47" s="123"/>
      <c r="AF47" s="123"/>
      <c r="AG47" s="123"/>
      <c r="AH47" s="123"/>
      <c r="AI47" s="123"/>
      <c r="AJ47" s="123"/>
      <c r="AK47" s="124" t="n">
        <v>0</v>
      </c>
      <c r="AL47" s="124"/>
      <c r="AM47" s="117"/>
      <c r="AN47" s="117"/>
      <c r="AO47" s="117"/>
      <c r="AP47" s="117"/>
      <c r="AQ47" s="117"/>
      <c r="AR47" s="117"/>
    </row>
    <row r="48" customFormat="false" ht="22.5" hidden="false" customHeight="true" outlineLevel="0" collapsed="false">
      <c r="A48" s="127" t="s">
        <v>274</v>
      </c>
      <c r="B48" s="127"/>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27"/>
      <c r="AE48" s="127"/>
      <c r="AF48" s="127"/>
      <c r="AG48" s="127"/>
      <c r="AH48" s="127"/>
      <c r="AI48" s="127"/>
      <c r="AJ48" s="127"/>
      <c r="AK48" s="116" t="n">
        <v>2017</v>
      </c>
      <c r="AL48" s="116"/>
      <c r="AM48" s="128" t="n">
        <v>2018</v>
      </c>
      <c r="AN48" s="128"/>
      <c r="AO48" s="128" t="n">
        <v>2019</v>
      </c>
      <c r="AP48" s="128" t="n">
        <v>2020</v>
      </c>
      <c r="AQ48" s="129" t="s">
        <v>275</v>
      </c>
    </row>
    <row r="49" customFormat="false" ht="24" hidden="false" customHeight="true" outlineLevel="0" collapsed="false">
      <c r="A49" s="120" t="s">
        <v>276</v>
      </c>
      <c r="B49" s="120"/>
      <c r="C49" s="120"/>
      <c r="D49" s="120"/>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121" t="n">
        <v>0</v>
      </c>
      <c r="AL49" s="121"/>
      <c r="AM49" s="121" t="n">
        <v>0</v>
      </c>
      <c r="AN49" s="121"/>
      <c r="AO49" s="130" t="n">
        <v>0</v>
      </c>
      <c r="AP49" s="130" t="n">
        <v>0</v>
      </c>
      <c r="AQ49" s="130" t="n">
        <v>0</v>
      </c>
    </row>
    <row r="50" customFormat="false" ht="11.25" hidden="false" customHeight="true" outlineLevel="0" collapsed="false">
      <c r="A50" s="120" t="s">
        <v>277</v>
      </c>
      <c r="B50" s="120"/>
      <c r="C50" s="120"/>
      <c r="D50" s="120"/>
      <c r="E50" s="120"/>
      <c r="F50" s="120"/>
      <c r="G50" s="120"/>
      <c r="H50" s="120"/>
      <c r="I50" s="120"/>
      <c r="J50" s="120"/>
      <c r="K50" s="120"/>
      <c r="L50" s="120"/>
      <c r="M50" s="120"/>
      <c r="N50" s="120"/>
      <c r="O50" s="120"/>
      <c r="P50" s="120"/>
      <c r="Q50" s="120"/>
      <c r="R50" s="120"/>
      <c r="S50" s="120"/>
      <c r="T50" s="120"/>
      <c r="U50" s="120"/>
      <c r="V50" s="120"/>
      <c r="W50" s="120"/>
      <c r="X50" s="120"/>
      <c r="Y50" s="120"/>
      <c r="Z50" s="120"/>
      <c r="AA50" s="120"/>
      <c r="AB50" s="120"/>
      <c r="AC50" s="120"/>
      <c r="AD50" s="120"/>
      <c r="AE50" s="120"/>
      <c r="AF50" s="120"/>
      <c r="AG50" s="120"/>
      <c r="AH50" s="120"/>
      <c r="AI50" s="120"/>
      <c r="AJ50" s="120"/>
      <c r="AK50" s="121" t="n">
        <v>0</v>
      </c>
      <c r="AL50" s="121"/>
      <c r="AM50" s="121" t="n">
        <v>0</v>
      </c>
      <c r="AN50" s="121"/>
      <c r="AO50" s="130" t="n">
        <v>0</v>
      </c>
      <c r="AP50" s="130" t="n">
        <v>0</v>
      </c>
      <c r="AQ50" s="130" t="n">
        <v>0</v>
      </c>
    </row>
    <row r="51" customFormat="false" ht="12" hidden="false" customHeight="true" outlineLevel="0" collapsed="false">
      <c r="A51" s="123" t="s">
        <v>278</v>
      </c>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c r="AK51" s="124" t="n">
        <v>0</v>
      </c>
      <c r="AL51" s="124"/>
      <c r="AM51" s="124" t="n">
        <f aca="false">AK51*(1+AM50)</f>
        <v>0</v>
      </c>
      <c r="AN51" s="124"/>
      <c r="AO51" s="124" t="n">
        <f aca="false">AM51*(1+AO50)</f>
        <v>0</v>
      </c>
      <c r="AP51" s="124" t="n">
        <f aca="false">AO51*(1+AP50)</f>
        <v>0</v>
      </c>
      <c r="AQ51" s="124" t="n">
        <v>0</v>
      </c>
    </row>
    <row r="52" customFormat="false" ht="12" hidden="false" customHeight="true" outlineLevel="0" collapsed="false">
      <c r="A52" s="131"/>
      <c r="B52" s="131"/>
      <c r="C52" s="131"/>
      <c r="D52" s="131"/>
      <c r="E52" s="131"/>
      <c r="F52" s="131"/>
      <c r="G52" s="131"/>
      <c r="H52" s="131"/>
      <c r="I52" s="131"/>
      <c r="J52" s="131"/>
      <c r="K52" s="131"/>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1"/>
      <c r="AI52" s="131"/>
      <c r="AJ52" s="131"/>
      <c r="AK52" s="132"/>
      <c r="AL52" s="132"/>
      <c r="AM52" s="133"/>
      <c r="AN52" s="133"/>
      <c r="AO52" s="134"/>
      <c r="AP52" s="134"/>
      <c r="AQ52" s="134"/>
    </row>
    <row r="53" customFormat="false" ht="27.75" hidden="false" customHeight="true" outlineLevel="0" collapsed="false">
      <c r="A53" s="135" t="s">
        <v>279</v>
      </c>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c r="AD53" s="135"/>
      <c r="AE53" s="135"/>
      <c r="AF53" s="135"/>
      <c r="AG53" s="135"/>
      <c r="AH53" s="135"/>
      <c r="AI53" s="135"/>
      <c r="AJ53" s="135"/>
      <c r="AK53" s="116" t="n">
        <f aca="false">AK48</f>
        <v>2017</v>
      </c>
      <c r="AL53" s="116"/>
      <c r="AM53" s="128" t="n">
        <f aca="false">AM48</f>
        <v>2018</v>
      </c>
      <c r="AN53" s="128"/>
      <c r="AO53" s="128" t="n">
        <f aca="false">AO48</f>
        <v>2019</v>
      </c>
      <c r="AP53" s="128" t="n">
        <f aca="false">AP48</f>
        <v>2020</v>
      </c>
      <c r="AQ53" s="129" t="s">
        <v>275</v>
      </c>
    </row>
    <row r="54" customFormat="false" ht="15" hidden="false" customHeight="false" outlineLevel="0" collapsed="false">
      <c r="A54" s="120" t="s">
        <v>280</v>
      </c>
      <c r="B54" s="120"/>
      <c r="C54" s="120"/>
      <c r="D54" s="120"/>
      <c r="E54" s="120"/>
      <c r="F54" s="120"/>
      <c r="G54" s="120"/>
      <c r="H54" s="120"/>
      <c r="I54" s="120"/>
      <c r="J54" s="120"/>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0"/>
      <c r="AH54" s="120"/>
      <c r="AI54" s="120"/>
      <c r="AJ54" s="120"/>
      <c r="AK54" s="121" t="n">
        <v>0</v>
      </c>
      <c r="AL54" s="121"/>
      <c r="AM54" s="121" t="n">
        <v>0</v>
      </c>
      <c r="AN54" s="121"/>
      <c r="AO54" s="130" t="n">
        <v>0</v>
      </c>
      <c r="AP54" s="130" t="n">
        <v>0</v>
      </c>
      <c r="AQ54" s="130" t="n">
        <v>0</v>
      </c>
    </row>
    <row r="55" customFormat="false" ht="24" hidden="false" customHeight="true" outlineLevel="0" collapsed="false">
      <c r="A55" s="120" t="s">
        <v>281</v>
      </c>
      <c r="B55" s="120"/>
      <c r="C55" s="120"/>
      <c r="D55" s="120"/>
      <c r="E55" s="120"/>
      <c r="F55" s="120"/>
      <c r="G55" s="120"/>
      <c r="H55" s="120"/>
      <c r="I55" s="120"/>
      <c r="J55" s="120"/>
      <c r="K55" s="120"/>
      <c r="L55" s="120"/>
      <c r="M55" s="120"/>
      <c r="N55" s="120"/>
      <c r="O55" s="120"/>
      <c r="P55" s="120"/>
      <c r="Q55" s="120"/>
      <c r="R55" s="120"/>
      <c r="S55" s="120"/>
      <c r="T55" s="120"/>
      <c r="U55" s="120"/>
      <c r="V55" s="120"/>
      <c r="W55" s="120"/>
      <c r="X55" s="120"/>
      <c r="Y55" s="120"/>
      <c r="Z55" s="120"/>
      <c r="AA55" s="120"/>
      <c r="AB55" s="120"/>
      <c r="AC55" s="120"/>
      <c r="AD55" s="120"/>
      <c r="AE55" s="120"/>
      <c r="AF55" s="120"/>
      <c r="AG55" s="120"/>
      <c r="AH55" s="120"/>
      <c r="AI55" s="120"/>
      <c r="AJ55" s="120"/>
      <c r="AK55" s="121" t="n">
        <v>0</v>
      </c>
      <c r="AL55" s="121"/>
      <c r="AM55" s="121" t="n">
        <v>0</v>
      </c>
      <c r="AN55" s="121"/>
      <c r="AO55" s="121" t="n">
        <v>0</v>
      </c>
      <c r="AP55" s="121" t="n">
        <v>0</v>
      </c>
      <c r="AQ55" s="121" t="n">
        <v>0</v>
      </c>
    </row>
    <row r="56" customFormat="false" ht="12.75" hidden="false" customHeight="true" outlineLevel="0" collapsed="false">
      <c r="A56" s="120" t="s">
        <v>282</v>
      </c>
      <c r="B56" s="120"/>
      <c r="C56" s="120"/>
      <c r="D56" s="120"/>
      <c r="E56" s="120"/>
      <c r="F56" s="120"/>
      <c r="G56" s="120"/>
      <c r="H56" s="120"/>
      <c r="I56" s="120"/>
      <c r="J56" s="120"/>
      <c r="K56" s="120"/>
      <c r="L56" s="120"/>
      <c r="M56" s="120"/>
      <c r="N56" s="120"/>
      <c r="O56" s="120"/>
      <c r="P56" s="120"/>
      <c r="Q56" s="120"/>
      <c r="R56" s="120"/>
      <c r="S56" s="120"/>
      <c r="T56" s="120"/>
      <c r="U56" s="120"/>
      <c r="V56" s="120"/>
      <c r="W56" s="120"/>
      <c r="X56" s="120"/>
      <c r="Y56" s="120"/>
      <c r="Z56" s="120"/>
      <c r="AA56" s="120"/>
      <c r="AB56" s="120"/>
      <c r="AC56" s="120"/>
      <c r="AD56" s="120"/>
      <c r="AE56" s="120"/>
      <c r="AF56" s="120"/>
      <c r="AG56" s="120"/>
      <c r="AH56" s="120"/>
      <c r="AI56" s="120"/>
      <c r="AJ56" s="120"/>
      <c r="AK56" s="121" t="n">
        <v>0</v>
      </c>
      <c r="AL56" s="121"/>
      <c r="AM56" s="121" t="n">
        <v>0</v>
      </c>
      <c r="AN56" s="121"/>
      <c r="AO56" s="121" t="n">
        <v>0</v>
      </c>
      <c r="AP56" s="121" t="n">
        <v>0</v>
      </c>
      <c r="AQ56" s="121" t="n">
        <v>0</v>
      </c>
    </row>
    <row r="57" customFormat="false" ht="12" hidden="false" customHeight="true" outlineLevel="0" collapsed="false">
      <c r="A57" s="123" t="s">
        <v>283</v>
      </c>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4" t="n">
        <v>0</v>
      </c>
      <c r="AL57" s="124"/>
      <c r="AM57" s="124" t="n">
        <v>0</v>
      </c>
      <c r="AN57" s="124"/>
      <c r="AO57" s="124" t="n">
        <v>0</v>
      </c>
      <c r="AP57" s="124" t="n">
        <v>0</v>
      </c>
      <c r="AQ57" s="124" t="n">
        <v>0</v>
      </c>
    </row>
    <row r="58" customFormat="false" ht="12" hidden="false" customHeight="true" outlineLevel="0" collapsed="false">
      <c r="A58" s="136"/>
      <c r="B58" s="136"/>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6"/>
      <c r="AF58" s="136"/>
      <c r="AG58" s="136"/>
      <c r="AH58" s="136"/>
      <c r="AI58" s="136"/>
      <c r="AJ58" s="136"/>
      <c r="AK58" s="137"/>
      <c r="AL58" s="137"/>
      <c r="AM58" s="117"/>
      <c r="AN58" s="117"/>
      <c r="AO58" s="138"/>
      <c r="AP58" s="138"/>
      <c r="AQ58" s="138"/>
    </row>
    <row r="59" customFormat="false" ht="24.75" hidden="false" customHeight="true" outlineLevel="0" collapsed="false">
      <c r="A59" s="135" t="s">
        <v>284</v>
      </c>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16" t="n">
        <f aca="false">AK53</f>
        <v>2017</v>
      </c>
      <c r="AL59" s="116"/>
      <c r="AM59" s="128" t="n">
        <f aca="false">AM53</f>
        <v>2018</v>
      </c>
      <c r="AN59" s="128"/>
      <c r="AO59" s="128" t="n">
        <f aca="false">AO53</f>
        <v>2019</v>
      </c>
      <c r="AP59" s="128" t="n">
        <f aca="false">AP53</f>
        <v>2020</v>
      </c>
      <c r="AQ59" s="129" t="s">
        <v>275</v>
      </c>
    </row>
    <row r="60" customFormat="false" ht="15" hidden="false" customHeight="false" outlineLevel="0" collapsed="false">
      <c r="A60" s="139" t="s">
        <v>285</v>
      </c>
      <c r="B60" s="139"/>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39"/>
      <c r="AK60" s="140" t="n">
        <f aca="false">AK51*AK29</f>
        <v>0</v>
      </c>
      <c r="AL60" s="140"/>
      <c r="AM60" s="140" t="n">
        <f aca="false">AM51</f>
        <v>0</v>
      </c>
      <c r="AN60" s="140"/>
      <c r="AO60" s="141" t="n">
        <f aca="false">AO51</f>
        <v>0</v>
      </c>
      <c r="AP60" s="141" t="n">
        <f aca="false">AP51</f>
        <v>0</v>
      </c>
      <c r="AQ60" s="141" t="n">
        <f aca="false">AQ51</f>
        <v>0</v>
      </c>
    </row>
    <row r="61" customFormat="false" ht="9.75" hidden="false" customHeight="true" outlineLevel="0" collapsed="false">
      <c r="A61" s="120" t="s">
        <v>286</v>
      </c>
      <c r="B61" s="120"/>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0"/>
      <c r="AK61" s="121" t="n">
        <v>0</v>
      </c>
      <c r="AL61" s="121"/>
      <c r="AM61" s="121" t="n">
        <v>0</v>
      </c>
      <c r="AN61" s="121"/>
      <c r="AO61" s="121" t="n">
        <v>0</v>
      </c>
      <c r="AP61" s="121" t="n">
        <v>0</v>
      </c>
      <c r="AQ61" s="121" t="n">
        <v>0</v>
      </c>
    </row>
    <row r="62" customFormat="false" ht="12" hidden="false" customHeight="true" outlineLevel="0" collapsed="false">
      <c r="A62" s="120" t="s">
        <v>287</v>
      </c>
      <c r="B62" s="120"/>
      <c r="C62" s="120"/>
      <c r="D62" s="120"/>
      <c r="E62" s="120"/>
      <c r="F62" s="120"/>
      <c r="G62" s="120"/>
      <c r="H62" s="120"/>
      <c r="I62" s="120"/>
      <c r="J62" s="120"/>
      <c r="K62" s="120"/>
      <c r="L62" s="120"/>
      <c r="M62" s="120"/>
      <c r="N62" s="120"/>
      <c r="O62" s="120"/>
      <c r="P62" s="120"/>
      <c r="Q62" s="120"/>
      <c r="R62" s="120"/>
      <c r="S62" s="120"/>
      <c r="T62" s="120"/>
      <c r="U62" s="120"/>
      <c r="V62" s="120"/>
      <c r="W62" s="120"/>
      <c r="X62" s="120"/>
      <c r="Y62" s="120"/>
      <c r="Z62" s="120"/>
      <c r="AA62" s="120"/>
      <c r="AB62" s="120"/>
      <c r="AC62" s="120"/>
      <c r="AD62" s="120"/>
      <c r="AE62" s="120"/>
      <c r="AF62" s="120"/>
      <c r="AG62" s="120"/>
      <c r="AH62" s="120"/>
      <c r="AI62" s="120"/>
      <c r="AJ62" s="120"/>
      <c r="AK62" s="121" t="n">
        <f aca="false">-IF(AK48&lt;=AK31,0,AK30*(1+AK50)*AK29)</f>
        <v>-0</v>
      </c>
      <c r="AL62" s="121"/>
      <c r="AM62" s="121" t="n">
        <f aca="false">-IF(AM48&lt;=AK31,0,AK30*(1+AM50)*AK29)</f>
        <v>-0</v>
      </c>
      <c r="AN62" s="121"/>
      <c r="AO62" s="121" t="n">
        <f aca="false">-IF(AO48&lt;=$AK$31,0,$AK$30*(1+AO50)*$AK$29)</f>
        <v>-0</v>
      </c>
      <c r="AP62" s="121" t="n">
        <f aca="false">-IF(AP48&lt;=$AK$31,0,$AK$30*(1+AP50)*$AK$29)</f>
        <v>-0</v>
      </c>
      <c r="AQ62" s="121" t="n">
        <f aca="false">-IF(AQ48&lt;=$AK$31,0,$AK$30*(1+AQ50)*$AK$29)</f>
        <v>-0</v>
      </c>
    </row>
    <row r="63" customFormat="false" ht="27.75" hidden="false" customHeight="true" outlineLevel="0" collapsed="false">
      <c r="A63" s="120" t="s">
        <v>261</v>
      </c>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1" t="n">
        <f aca="false">-IF(AK48&lt;=AK35,0,AK34*(1+AK50)*AK33)</f>
        <v>-0</v>
      </c>
      <c r="AL63" s="121"/>
      <c r="AM63" s="121" t="n">
        <f aca="false">-IF(AM48&lt;=AK35,0,AK34*(1+AM50)*AK33)</f>
        <v>-0</v>
      </c>
      <c r="AN63" s="121"/>
      <c r="AO63" s="121" t="n">
        <f aca="false">-IF(AO48&lt;=$AK$34,0,$AK$33*(1+AO50)*$AK$29)</f>
        <v>-0</v>
      </c>
      <c r="AP63" s="121" t="n">
        <f aca="false">-IF(AP48&lt;=$AK$34,0,$AK$33*(1+AP50)*$AK$29)</f>
        <v>-0</v>
      </c>
      <c r="AQ63" s="121" t="n">
        <f aca="false">-IF(AQ48&lt;=$AK$34,0,$AK$33*(1+AQ50)*$AK$29)</f>
        <v>-0</v>
      </c>
    </row>
    <row r="64" customFormat="false" ht="11.25" hidden="false" customHeight="true" outlineLevel="0" collapsed="false">
      <c r="A64" s="120"/>
      <c r="B64" s="120"/>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120"/>
      <c r="AE64" s="120"/>
      <c r="AF64" s="120"/>
      <c r="AG64" s="120"/>
      <c r="AH64" s="120"/>
      <c r="AI64" s="120"/>
      <c r="AJ64" s="120"/>
      <c r="AK64" s="121" t="n">
        <v>0</v>
      </c>
      <c r="AL64" s="121"/>
      <c r="AM64" s="121" t="n">
        <v>0</v>
      </c>
      <c r="AN64" s="121"/>
      <c r="AO64" s="121" t="n">
        <v>0</v>
      </c>
      <c r="AP64" s="121" t="n">
        <v>0</v>
      </c>
      <c r="AQ64" s="121" t="n">
        <v>0</v>
      </c>
    </row>
    <row r="65" customFormat="false" ht="25.5" hidden="false" customHeight="true" outlineLevel="0" collapsed="false">
      <c r="A65" s="120"/>
      <c r="B65" s="120"/>
      <c r="C65" s="120"/>
      <c r="D65" s="120"/>
      <c r="E65" s="120"/>
      <c r="F65" s="120"/>
      <c r="G65" s="120"/>
      <c r="H65" s="120"/>
      <c r="I65" s="120"/>
      <c r="J65" s="120"/>
      <c r="K65" s="120"/>
      <c r="L65" s="120"/>
      <c r="M65" s="120"/>
      <c r="N65" s="120"/>
      <c r="O65" s="120"/>
      <c r="P65" s="120"/>
      <c r="Q65" s="120"/>
      <c r="R65" s="120"/>
      <c r="S65" s="120"/>
      <c r="T65" s="120"/>
      <c r="U65" s="120"/>
      <c r="V65" s="120"/>
      <c r="W65" s="120"/>
      <c r="X65" s="120"/>
      <c r="Y65" s="120"/>
      <c r="Z65" s="120"/>
      <c r="AA65" s="120"/>
      <c r="AB65" s="120"/>
      <c r="AC65" s="120"/>
      <c r="AD65" s="120"/>
      <c r="AE65" s="120"/>
      <c r="AF65" s="120"/>
      <c r="AG65" s="120"/>
      <c r="AH65" s="120"/>
      <c r="AI65" s="120"/>
      <c r="AJ65" s="120"/>
      <c r="AK65" s="121" t="n">
        <v>0</v>
      </c>
      <c r="AL65" s="121"/>
      <c r="AM65" s="121" t="n">
        <v>0</v>
      </c>
      <c r="AN65" s="121"/>
      <c r="AO65" s="121" t="n">
        <v>0</v>
      </c>
      <c r="AP65" s="121" t="n">
        <v>0</v>
      </c>
      <c r="AQ65" s="121" t="n">
        <v>0</v>
      </c>
    </row>
    <row r="66" customFormat="false" ht="12" hidden="false" customHeight="true" outlineLevel="0" collapsed="false">
      <c r="A66" s="120" t="s">
        <v>288</v>
      </c>
      <c r="B66" s="120"/>
      <c r="C66" s="120"/>
      <c r="D66" s="120"/>
      <c r="E66" s="120"/>
      <c r="F66" s="120"/>
      <c r="G66" s="120"/>
      <c r="H66" s="120"/>
      <c r="I66" s="120"/>
      <c r="J66" s="120"/>
      <c r="K66" s="120"/>
      <c r="L66" s="120"/>
      <c r="M66" s="120"/>
      <c r="N66" s="120"/>
      <c r="O66" s="120"/>
      <c r="P66" s="120"/>
      <c r="Q66" s="120"/>
      <c r="R66" s="120"/>
      <c r="S66" s="120"/>
      <c r="T66" s="120"/>
      <c r="U66" s="120"/>
      <c r="V66" s="120"/>
      <c r="W66" s="120"/>
      <c r="X66" s="120"/>
      <c r="Y66" s="120"/>
      <c r="Z66" s="120"/>
      <c r="AA66" s="120"/>
      <c r="AB66" s="120"/>
      <c r="AC66" s="120"/>
      <c r="AD66" s="120"/>
      <c r="AE66" s="120"/>
      <c r="AF66" s="120"/>
      <c r="AG66" s="120"/>
      <c r="AH66" s="120"/>
      <c r="AI66" s="120"/>
      <c r="AJ66" s="120"/>
      <c r="AK66" s="121" t="n">
        <v>0</v>
      </c>
      <c r="AL66" s="121"/>
      <c r="AM66" s="121" t="n">
        <v>0</v>
      </c>
      <c r="AN66" s="121"/>
      <c r="AO66" s="121" t="n">
        <v>0</v>
      </c>
      <c r="AP66" s="121" t="n">
        <v>0</v>
      </c>
      <c r="AQ66" s="121" t="n">
        <v>0</v>
      </c>
    </row>
    <row r="67" customFormat="false" ht="12.75" hidden="false" customHeight="true" outlineLevel="0" collapsed="false">
      <c r="A67" s="142" t="s">
        <v>289</v>
      </c>
      <c r="B67" s="142"/>
      <c r="C67" s="142"/>
      <c r="D67" s="142"/>
      <c r="E67" s="142"/>
      <c r="F67" s="142"/>
      <c r="G67" s="142"/>
      <c r="H67" s="142"/>
      <c r="I67" s="142"/>
      <c r="J67" s="142"/>
      <c r="K67" s="142"/>
      <c r="L67" s="142"/>
      <c r="M67" s="142"/>
      <c r="N67" s="142"/>
      <c r="O67" s="142"/>
      <c r="P67" s="142"/>
      <c r="Q67" s="142"/>
      <c r="R67" s="142"/>
      <c r="S67" s="142"/>
      <c r="T67" s="142"/>
      <c r="U67" s="142"/>
      <c r="V67" s="142"/>
      <c r="W67" s="142"/>
      <c r="X67" s="142"/>
      <c r="Y67" s="142"/>
      <c r="Z67" s="142"/>
      <c r="AA67" s="142"/>
      <c r="AB67" s="142"/>
      <c r="AC67" s="142"/>
      <c r="AD67" s="142"/>
      <c r="AE67" s="142"/>
      <c r="AF67" s="142"/>
      <c r="AG67" s="142"/>
      <c r="AH67" s="142"/>
      <c r="AI67" s="142"/>
      <c r="AJ67" s="142"/>
      <c r="AK67" s="140" t="n">
        <f aca="false">AK60+AK61</f>
        <v>0</v>
      </c>
      <c r="AL67" s="140"/>
      <c r="AM67" s="140" t="n">
        <f aca="false">AM60+AM61</f>
        <v>0</v>
      </c>
      <c r="AN67" s="140"/>
      <c r="AO67" s="140" t="n">
        <f aca="false">AO60+AO61</f>
        <v>0</v>
      </c>
      <c r="AP67" s="140" t="n">
        <f aca="false">AP60+AP61</f>
        <v>0</v>
      </c>
      <c r="AQ67" s="140" t="n">
        <f aca="false">AQ60+AQ61</f>
        <v>0</v>
      </c>
    </row>
    <row r="68" customFormat="false" ht="12" hidden="false" customHeight="true" outlineLevel="0" collapsed="false">
      <c r="A68" s="120" t="s">
        <v>290</v>
      </c>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c r="AD68" s="120"/>
      <c r="AE68" s="120"/>
      <c r="AF68" s="120"/>
      <c r="AG68" s="120"/>
      <c r="AH68" s="120"/>
      <c r="AI68" s="120"/>
      <c r="AJ68" s="120"/>
      <c r="AK68" s="121" t="n">
        <v>0</v>
      </c>
      <c r="AL68" s="121"/>
      <c r="AM68" s="121" t="n">
        <f aca="false">AK68</f>
        <v>0</v>
      </c>
      <c r="AN68" s="121"/>
      <c r="AO68" s="121" t="n">
        <f aca="false">AM68</f>
        <v>0</v>
      </c>
      <c r="AP68" s="121" t="n">
        <f aca="false">AO68</f>
        <v>0</v>
      </c>
      <c r="AQ68" s="121" t="n">
        <f aca="false">AP68</f>
        <v>0</v>
      </c>
    </row>
    <row r="69" customFormat="false" ht="12.75" hidden="false" customHeight="true" outlineLevel="0" collapsed="false">
      <c r="A69" s="142" t="s">
        <v>291</v>
      </c>
      <c r="B69" s="142"/>
      <c r="C69" s="142"/>
      <c r="D69" s="142"/>
      <c r="E69" s="142"/>
      <c r="F69" s="142"/>
      <c r="G69" s="142"/>
      <c r="H69" s="142"/>
      <c r="I69" s="142"/>
      <c r="J69" s="142"/>
      <c r="K69" s="142"/>
      <c r="L69" s="142"/>
      <c r="M69" s="142"/>
      <c r="N69" s="142"/>
      <c r="O69" s="142"/>
      <c r="P69" s="142"/>
      <c r="Q69" s="142"/>
      <c r="R69" s="142"/>
      <c r="S69" s="142"/>
      <c r="T69" s="142"/>
      <c r="U69" s="142"/>
      <c r="V69" s="142"/>
      <c r="W69" s="142"/>
      <c r="X69" s="142"/>
      <c r="Y69" s="142"/>
      <c r="Z69" s="142"/>
      <c r="AA69" s="142"/>
      <c r="AB69" s="142"/>
      <c r="AC69" s="142"/>
      <c r="AD69" s="142"/>
      <c r="AE69" s="142"/>
      <c r="AF69" s="142"/>
      <c r="AG69" s="142"/>
      <c r="AH69" s="142"/>
      <c r="AI69" s="142"/>
      <c r="AJ69" s="142"/>
      <c r="AK69" s="140" t="n">
        <f aca="false">AK67+AK68</f>
        <v>0</v>
      </c>
      <c r="AL69" s="140"/>
      <c r="AM69" s="140" t="n">
        <f aca="false">AM67+AM68</f>
        <v>0</v>
      </c>
      <c r="AN69" s="140"/>
      <c r="AO69" s="140" t="n">
        <f aca="false">AO67+AO68</f>
        <v>0</v>
      </c>
      <c r="AP69" s="140" t="n">
        <f aca="false">AP67+AP68</f>
        <v>0</v>
      </c>
      <c r="AQ69" s="140" t="n">
        <f aca="false">AQ67+AQ68</f>
        <v>0</v>
      </c>
    </row>
    <row r="70" customFormat="false" ht="7.5" hidden="false" customHeight="true" outlineLevel="0" collapsed="false">
      <c r="A70" s="120" t="s">
        <v>292</v>
      </c>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c r="AD70" s="120"/>
      <c r="AE70" s="120"/>
      <c r="AF70" s="120"/>
      <c r="AG70" s="120"/>
      <c r="AH70" s="120"/>
      <c r="AI70" s="120"/>
      <c r="AJ70" s="120"/>
      <c r="AK70" s="121" t="n">
        <v>0</v>
      </c>
      <c r="AL70" s="121"/>
      <c r="AM70" s="121" t="n">
        <v>0</v>
      </c>
      <c r="AN70" s="121"/>
      <c r="AO70" s="121" t="n">
        <v>0</v>
      </c>
      <c r="AP70" s="121" t="n">
        <v>0</v>
      </c>
      <c r="AQ70" s="121" t="n">
        <v>0</v>
      </c>
    </row>
    <row r="71" customFormat="false" ht="25.5" hidden="false" customHeight="true" outlineLevel="0" collapsed="false">
      <c r="A71" s="139" t="s">
        <v>293</v>
      </c>
      <c r="B71" s="139"/>
      <c r="C71" s="139"/>
      <c r="D71" s="139"/>
      <c r="E71" s="139"/>
      <c r="F71" s="139"/>
      <c r="G71" s="139"/>
      <c r="H71" s="139"/>
      <c r="I71" s="139"/>
      <c r="J71" s="139"/>
      <c r="K71" s="139"/>
      <c r="L71" s="139"/>
      <c r="M71" s="139"/>
      <c r="N71" s="139"/>
      <c r="O71" s="139"/>
      <c r="P71" s="139"/>
      <c r="Q71" s="139"/>
      <c r="R71" s="139"/>
      <c r="S71" s="139"/>
      <c r="T71" s="139"/>
      <c r="U71" s="139"/>
      <c r="V71" s="139"/>
      <c r="W71" s="139"/>
      <c r="X71" s="139"/>
      <c r="Y71" s="139"/>
      <c r="Z71" s="139"/>
      <c r="AA71" s="139"/>
      <c r="AB71" s="139"/>
      <c r="AC71" s="139"/>
      <c r="AD71" s="139"/>
      <c r="AE71" s="139"/>
      <c r="AF71" s="139"/>
      <c r="AG71" s="139"/>
      <c r="AH71" s="139"/>
      <c r="AI71" s="139"/>
      <c r="AJ71" s="139"/>
      <c r="AK71" s="140" t="n">
        <f aca="false">AK69+AK70</f>
        <v>0</v>
      </c>
      <c r="AL71" s="140"/>
      <c r="AM71" s="140" t="n">
        <f aca="false">AM69+AM70</f>
        <v>0</v>
      </c>
      <c r="AN71" s="140"/>
      <c r="AO71" s="140" t="n">
        <f aca="false">AO69+AO70</f>
        <v>0</v>
      </c>
      <c r="AP71" s="140" t="n">
        <f aca="false">AP69+AP70</f>
        <v>0</v>
      </c>
      <c r="AQ71" s="140" t="n">
        <f aca="false">AQ69+AQ70</f>
        <v>0</v>
      </c>
    </row>
    <row r="72" customFormat="false" ht="25.5" hidden="false" customHeight="true" outlineLevel="0" collapsed="false">
      <c r="A72" s="120" t="s">
        <v>264</v>
      </c>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c r="AD72" s="120"/>
      <c r="AE72" s="120"/>
      <c r="AF72" s="120"/>
      <c r="AG72" s="120"/>
      <c r="AH72" s="120"/>
      <c r="AI72" s="120"/>
      <c r="AJ72" s="120"/>
      <c r="AK72" s="121" t="n">
        <f aca="false">-AK71*$AK$37</f>
        <v>-0</v>
      </c>
      <c r="AL72" s="121"/>
      <c r="AM72" s="121" t="n">
        <f aca="false">-AM71*$AK$37</f>
        <v>-0</v>
      </c>
      <c r="AN72" s="121"/>
      <c r="AO72" s="121" t="n">
        <f aca="false">-AO71*$AK$37</f>
        <v>-0</v>
      </c>
      <c r="AP72" s="121" t="n">
        <f aca="false">-AP71*$AK$37</f>
        <v>-0</v>
      </c>
      <c r="AQ72" s="121" t="n">
        <f aca="false">-AQ71*$AK$37</f>
        <v>-0</v>
      </c>
    </row>
    <row r="73" customFormat="false" ht="12" hidden="false" customHeight="true" outlineLevel="0" collapsed="false">
      <c r="A73" s="143" t="s">
        <v>294</v>
      </c>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4" t="n">
        <f aca="false">AK72+AK71</f>
        <v>0</v>
      </c>
      <c r="AL73" s="144"/>
      <c r="AM73" s="144" t="n">
        <f aca="false">AM72+AM71</f>
        <v>0</v>
      </c>
      <c r="AN73" s="144"/>
      <c r="AO73" s="144" t="n">
        <f aca="false">AO72+AO71</f>
        <v>0</v>
      </c>
      <c r="AP73" s="144" t="n">
        <f aca="false">AP72+AP71</f>
        <v>0</v>
      </c>
      <c r="AQ73" s="144" t="n">
        <f aca="false">AQ72+AQ71</f>
        <v>0</v>
      </c>
    </row>
    <row r="74" customFormat="false" ht="12" hidden="false" customHeight="true" outlineLevel="0" collapsed="false">
      <c r="A74" s="136"/>
      <c r="B74" s="136"/>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7"/>
      <c r="AL74" s="137"/>
      <c r="AM74" s="117"/>
      <c r="AN74" s="117"/>
      <c r="AO74" s="138"/>
      <c r="AP74" s="138"/>
      <c r="AQ74" s="138"/>
    </row>
    <row r="75" customFormat="false" ht="27" hidden="false" customHeight="true" outlineLevel="0" collapsed="false">
      <c r="A75" s="135" t="s">
        <v>295</v>
      </c>
      <c r="B75" s="135"/>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35"/>
      <c r="AD75" s="135"/>
      <c r="AE75" s="135"/>
      <c r="AF75" s="135"/>
      <c r="AG75" s="135"/>
      <c r="AH75" s="135"/>
      <c r="AI75" s="135"/>
      <c r="AJ75" s="135"/>
      <c r="AK75" s="116" t="n">
        <f aca="false">AK59</f>
        <v>2017</v>
      </c>
      <c r="AL75" s="116"/>
      <c r="AM75" s="116" t="n">
        <f aca="false">AM59</f>
        <v>2018</v>
      </c>
      <c r="AN75" s="116"/>
      <c r="AO75" s="128" t="n">
        <f aca="false">AO59</f>
        <v>2019</v>
      </c>
      <c r="AP75" s="128" t="n">
        <f aca="false">AP59</f>
        <v>2020</v>
      </c>
      <c r="AQ75" s="129" t="s">
        <v>275</v>
      </c>
    </row>
    <row r="76" customFormat="false" ht="12" hidden="false" customHeight="true" outlineLevel="0" collapsed="false">
      <c r="A76" s="142" t="s">
        <v>291</v>
      </c>
      <c r="B76" s="142"/>
      <c r="C76" s="142"/>
      <c r="D76" s="142"/>
      <c r="E76" s="142"/>
      <c r="F76" s="142"/>
      <c r="G76" s="142"/>
      <c r="H76" s="142"/>
      <c r="I76" s="142"/>
      <c r="J76" s="142"/>
      <c r="K76" s="142"/>
      <c r="L76" s="142"/>
      <c r="M76" s="142"/>
      <c r="N76" s="142"/>
      <c r="O76" s="142"/>
      <c r="P76" s="142"/>
      <c r="Q76" s="142"/>
      <c r="R76" s="142"/>
      <c r="S76" s="142"/>
      <c r="T76" s="142"/>
      <c r="U76" s="142"/>
      <c r="V76" s="142"/>
      <c r="W76" s="142"/>
      <c r="X76" s="142"/>
      <c r="Y76" s="142"/>
      <c r="Z76" s="142"/>
      <c r="AA76" s="142"/>
      <c r="AB76" s="142"/>
      <c r="AC76" s="142"/>
      <c r="AD76" s="142"/>
      <c r="AE76" s="142"/>
      <c r="AF76" s="142"/>
      <c r="AG76" s="142"/>
      <c r="AH76" s="142"/>
      <c r="AI76" s="142"/>
      <c r="AJ76" s="142"/>
      <c r="AK76" s="140" t="n">
        <f aca="false">AK69</f>
        <v>0</v>
      </c>
      <c r="AL76" s="140"/>
      <c r="AM76" s="140" t="n">
        <f aca="false">AM69</f>
        <v>0</v>
      </c>
      <c r="AN76" s="140"/>
      <c r="AO76" s="145" t="n">
        <f aca="false">AO69</f>
        <v>0</v>
      </c>
      <c r="AP76" s="145" t="n">
        <f aca="false">AP69</f>
        <v>0</v>
      </c>
      <c r="AQ76" s="145" t="n">
        <f aca="false">AQ69</f>
        <v>0</v>
      </c>
    </row>
    <row r="77" customFormat="false" ht="12" hidden="false" customHeight="true" outlineLevel="0" collapsed="false">
      <c r="A77" s="120" t="s">
        <v>290</v>
      </c>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c r="AD77" s="120"/>
      <c r="AE77" s="120"/>
      <c r="AF77" s="120"/>
      <c r="AG77" s="120"/>
      <c r="AH77" s="120"/>
      <c r="AI77" s="120"/>
      <c r="AJ77" s="120"/>
      <c r="AK77" s="121" t="n">
        <f aca="false">-AK68</f>
        <v>-0</v>
      </c>
      <c r="AL77" s="121"/>
      <c r="AM77" s="146" t="n">
        <f aca="false">-AM68</f>
        <v>-0</v>
      </c>
      <c r="AN77" s="146"/>
      <c r="AO77" s="146" t="n">
        <f aca="false">-AO68</f>
        <v>-0</v>
      </c>
      <c r="AP77" s="146" t="n">
        <f aca="false">-AP68</f>
        <v>-0</v>
      </c>
      <c r="AQ77" s="146" t="n">
        <f aca="false">-AQ68</f>
        <v>-0</v>
      </c>
    </row>
    <row r="78" customFormat="false" ht="12.75" hidden="false" customHeight="true" outlineLevel="0" collapsed="false">
      <c r="A78" s="120" t="s">
        <v>292</v>
      </c>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c r="AD78" s="120"/>
      <c r="AE78" s="120"/>
      <c r="AF78" s="120"/>
      <c r="AG78" s="120"/>
      <c r="AH78" s="120"/>
      <c r="AI78" s="120"/>
      <c r="AJ78" s="120"/>
      <c r="AK78" s="121" t="n">
        <f aca="false">-AK70</f>
        <v>-0</v>
      </c>
      <c r="AL78" s="121"/>
      <c r="AM78" s="146" t="n">
        <f aca="false">-AM70</f>
        <v>-0</v>
      </c>
      <c r="AN78" s="146"/>
      <c r="AO78" s="146" t="n">
        <f aca="false">-AO70</f>
        <v>-0</v>
      </c>
      <c r="AP78" s="146" t="n">
        <f aca="false">-AP70</f>
        <v>-0</v>
      </c>
      <c r="AQ78" s="146" t="n">
        <f aca="false">-AQ70</f>
        <v>-0</v>
      </c>
    </row>
    <row r="79" customFormat="false" ht="12.75" hidden="false" customHeight="true" outlineLevel="0" collapsed="false">
      <c r="A79" s="120" t="s">
        <v>264</v>
      </c>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c r="AD79" s="120"/>
      <c r="AE79" s="120"/>
      <c r="AF79" s="120"/>
      <c r="AG79" s="120"/>
      <c r="AH79" s="120"/>
      <c r="AI79" s="120"/>
      <c r="AJ79" s="120"/>
      <c r="AK79" s="121" t="n">
        <f aca="false">AK72</f>
        <v>-0</v>
      </c>
      <c r="AL79" s="121"/>
      <c r="AM79" s="146" t="n">
        <f aca="false">AM72</f>
        <v>-0</v>
      </c>
      <c r="AN79" s="146"/>
      <c r="AO79" s="146" t="n">
        <f aca="false">AO72</f>
        <v>-0</v>
      </c>
      <c r="AP79" s="146" t="n">
        <f aca="false">AP72</f>
        <v>-0</v>
      </c>
      <c r="AQ79" s="146" t="n">
        <f aca="false">AQ72</f>
        <v>-0</v>
      </c>
    </row>
    <row r="80" customFormat="false" ht="12" hidden="false" customHeight="true" outlineLevel="0" collapsed="false">
      <c r="A80" s="120" t="s">
        <v>296</v>
      </c>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c r="AD80" s="120"/>
      <c r="AE80" s="120"/>
      <c r="AF80" s="120"/>
      <c r="AG80" s="120"/>
      <c r="AH80" s="120"/>
      <c r="AI80" s="120"/>
      <c r="AJ80" s="120"/>
      <c r="AK80" s="121" t="n">
        <v>0</v>
      </c>
      <c r="AL80" s="121"/>
      <c r="AM80" s="146" t="n">
        <v>0</v>
      </c>
      <c r="AN80" s="146"/>
      <c r="AO80" s="146" t="n">
        <v>0</v>
      </c>
      <c r="AP80" s="146" t="n">
        <v>0</v>
      </c>
      <c r="AQ80" s="146" t="n">
        <v>0</v>
      </c>
    </row>
    <row r="81" customFormat="false" ht="12" hidden="false" customHeight="true" outlineLevel="0" collapsed="false">
      <c r="A81" s="120" t="s">
        <v>297</v>
      </c>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c r="AD81" s="120"/>
      <c r="AE81" s="120"/>
      <c r="AF81" s="120"/>
      <c r="AG81" s="120"/>
      <c r="AH81" s="120"/>
      <c r="AI81" s="120"/>
      <c r="AJ81" s="120"/>
      <c r="AK81" s="121" t="n">
        <f aca="false">-AK60*AK40</f>
        <v>-0</v>
      </c>
      <c r="AL81" s="121"/>
      <c r="AM81" s="146" t="n">
        <f aca="false">-(AM60-AK60)*AK40</f>
        <v>-0</v>
      </c>
      <c r="AN81" s="146"/>
      <c r="AO81" s="146" t="n">
        <f aca="false">-(AO60-AM60)*$AK$40</f>
        <v>-0</v>
      </c>
      <c r="AP81" s="146" t="n">
        <f aca="false">-(AP60-AO60)*$AK$40</f>
        <v>-0</v>
      </c>
      <c r="AQ81" s="146" t="n">
        <f aca="false">-(AQ60-AP60)*$AK$40</f>
        <v>-0</v>
      </c>
    </row>
    <row r="82" customFormat="false" ht="12" hidden="false" customHeight="true" outlineLevel="0" collapsed="false">
      <c r="A82" s="120" t="s">
        <v>298</v>
      </c>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c r="AD82" s="120"/>
      <c r="AE82" s="120"/>
      <c r="AF82" s="120"/>
      <c r="AG82" s="120"/>
      <c r="AH82" s="120"/>
      <c r="AI82" s="120"/>
      <c r="AJ82" s="120"/>
      <c r="AK82" s="121" t="n">
        <f aca="false">-(AK26+AK27)*AK29</f>
        <v>-0</v>
      </c>
      <c r="AL82" s="121"/>
      <c r="AM82" s="121" t="n">
        <v>0</v>
      </c>
      <c r="AN82" s="121"/>
      <c r="AO82" s="121" t="n">
        <v>0</v>
      </c>
      <c r="AP82" s="121" t="n">
        <v>0</v>
      </c>
      <c r="AQ82" s="121" t="n">
        <v>0</v>
      </c>
    </row>
    <row r="83" customFormat="false" ht="27.75" hidden="false" customHeight="true" outlineLevel="0" collapsed="false">
      <c r="A83" s="120" t="s">
        <v>299</v>
      </c>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121" t="n">
        <f aca="false">AK55-AK56</f>
        <v>0</v>
      </c>
      <c r="AL83" s="121"/>
      <c r="AM83" s="146" t="n">
        <f aca="false">AM55-AM56</f>
        <v>0</v>
      </c>
      <c r="AN83" s="146"/>
      <c r="AO83" s="146" t="n">
        <f aca="false">AO55-AO56</f>
        <v>0</v>
      </c>
      <c r="AP83" s="146" t="n">
        <f aca="false">AP55-AP56</f>
        <v>0</v>
      </c>
      <c r="AQ83" s="146" t="n">
        <f aca="false">AQ55-AQ56</f>
        <v>0</v>
      </c>
    </row>
    <row r="84" customFormat="false" ht="15" hidden="false" customHeight="true" outlineLevel="0" collapsed="false">
      <c r="A84" s="139" t="s">
        <v>300</v>
      </c>
      <c r="B84" s="139"/>
      <c r="C84" s="139"/>
      <c r="D84" s="139"/>
      <c r="E84" s="139"/>
      <c r="F84" s="139"/>
      <c r="G84" s="139"/>
      <c r="H84" s="139"/>
      <c r="I84" s="139"/>
      <c r="J84" s="139"/>
      <c r="K84" s="139"/>
      <c r="L84" s="139"/>
      <c r="M84" s="139"/>
      <c r="N84" s="139"/>
      <c r="O84" s="139"/>
      <c r="P84" s="139"/>
      <c r="Q84" s="139"/>
      <c r="R84" s="139"/>
      <c r="S84" s="139"/>
      <c r="T84" s="139"/>
      <c r="U84" s="139"/>
      <c r="V84" s="139"/>
      <c r="W84" s="139"/>
      <c r="X84" s="139"/>
      <c r="Y84" s="139"/>
      <c r="Z84" s="139"/>
      <c r="AA84" s="139"/>
      <c r="AB84" s="139"/>
      <c r="AC84" s="139"/>
      <c r="AD84" s="139"/>
      <c r="AE84" s="139"/>
      <c r="AF84" s="139"/>
      <c r="AG84" s="139"/>
      <c r="AH84" s="139"/>
      <c r="AI84" s="139"/>
      <c r="AJ84" s="139"/>
      <c r="AK84" s="140" t="n">
        <f aca="false">SUM(AK76:AL83)</f>
        <v>0</v>
      </c>
      <c r="AL84" s="140"/>
      <c r="AM84" s="140" t="n">
        <f aca="false">SUM(AM76:AN83)</f>
        <v>0</v>
      </c>
      <c r="AN84" s="140"/>
      <c r="AO84" s="145" t="n">
        <f aca="false">SUM(AO76:AO83)</f>
        <v>0</v>
      </c>
      <c r="AP84" s="145" t="n">
        <f aca="false">SUM(AP76:AP83)</f>
        <v>0</v>
      </c>
      <c r="AQ84" s="145" t="n">
        <f aca="false">SUM(AQ76:AQ83)</f>
        <v>0</v>
      </c>
    </row>
    <row r="85" customFormat="false" ht="14.25" hidden="false" customHeight="true" outlineLevel="0" collapsed="false">
      <c r="A85" s="139" t="s">
        <v>301</v>
      </c>
      <c r="B85" s="139"/>
      <c r="C85" s="139"/>
      <c r="D85" s="139"/>
      <c r="E85" s="139"/>
      <c r="F85" s="139"/>
      <c r="G85" s="139"/>
      <c r="H85" s="139"/>
      <c r="I85" s="139"/>
      <c r="J85" s="139"/>
      <c r="K85" s="139"/>
      <c r="L85" s="139"/>
      <c r="M85" s="139"/>
      <c r="N85" s="139"/>
      <c r="O85" s="139"/>
      <c r="P85" s="139"/>
      <c r="Q85" s="139"/>
      <c r="R85" s="139"/>
      <c r="S85" s="139"/>
      <c r="T85" s="139"/>
      <c r="U85" s="139"/>
      <c r="V85" s="139"/>
      <c r="W85" s="139"/>
      <c r="X85" s="139"/>
      <c r="Y85" s="139"/>
      <c r="Z85" s="139"/>
      <c r="AA85" s="139"/>
      <c r="AB85" s="139"/>
      <c r="AC85" s="139"/>
      <c r="AD85" s="139"/>
      <c r="AE85" s="139"/>
      <c r="AF85" s="139"/>
      <c r="AG85" s="139"/>
      <c r="AH85" s="139"/>
      <c r="AI85" s="139"/>
      <c r="AJ85" s="139"/>
      <c r="AK85" s="140" t="n">
        <f aca="false">AK84</f>
        <v>0</v>
      </c>
      <c r="AL85" s="140"/>
      <c r="AM85" s="145" t="n">
        <f aca="false">AK85+AM84</f>
        <v>0</v>
      </c>
      <c r="AN85" s="145"/>
      <c r="AO85" s="145" t="n">
        <f aca="false">AM85+AO84</f>
        <v>0</v>
      </c>
      <c r="AP85" s="145" t="n">
        <f aca="false">AO85+AP84</f>
        <v>0</v>
      </c>
      <c r="AQ85" s="145" t="n">
        <f aca="false">AP85+AQ84</f>
        <v>0</v>
      </c>
    </row>
    <row r="86" customFormat="false" ht="15" hidden="false" customHeight="false" outlineLevel="0" collapsed="false">
      <c r="A86" s="120" t="s">
        <v>302</v>
      </c>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c r="AD86" s="120"/>
      <c r="AE86" s="120"/>
      <c r="AF86" s="120"/>
      <c r="AG86" s="120"/>
      <c r="AH86" s="120"/>
      <c r="AI86" s="120"/>
      <c r="AJ86" s="120"/>
      <c r="AK86" s="121" t="n">
        <v>0</v>
      </c>
      <c r="AL86" s="121"/>
      <c r="AM86" s="146" t="n">
        <v>0</v>
      </c>
      <c r="AN86" s="146"/>
      <c r="AO86" s="146" t="n">
        <v>0</v>
      </c>
      <c r="AP86" s="146" t="n">
        <v>0</v>
      </c>
      <c r="AQ86" s="146" t="n">
        <v>0</v>
      </c>
    </row>
    <row r="87" customFormat="false" ht="12" hidden="false" customHeight="true" outlineLevel="0" collapsed="false">
      <c r="A87" s="142" t="s">
        <v>303</v>
      </c>
      <c r="B87" s="142"/>
      <c r="C87" s="142"/>
      <c r="D87" s="142"/>
      <c r="E87" s="142"/>
      <c r="F87" s="142"/>
      <c r="G87" s="142"/>
      <c r="H87" s="142"/>
      <c r="I87" s="142"/>
      <c r="J87" s="142"/>
      <c r="K87" s="142"/>
      <c r="L87" s="142"/>
      <c r="M87" s="142"/>
      <c r="N87" s="142"/>
      <c r="O87" s="142"/>
      <c r="P87" s="142"/>
      <c r="Q87" s="142"/>
      <c r="R87" s="142"/>
      <c r="S87" s="142"/>
      <c r="T87" s="142"/>
      <c r="U87" s="142"/>
      <c r="V87" s="142"/>
      <c r="W87" s="142"/>
      <c r="X87" s="142"/>
      <c r="Y87" s="142"/>
      <c r="Z87" s="142"/>
      <c r="AA87" s="142"/>
      <c r="AB87" s="142"/>
      <c r="AC87" s="142"/>
      <c r="AD87" s="142"/>
      <c r="AE87" s="142"/>
      <c r="AF87" s="142"/>
      <c r="AG87" s="142"/>
      <c r="AH87" s="142"/>
      <c r="AI87" s="142"/>
      <c r="AJ87" s="142"/>
      <c r="AK87" s="140" t="n">
        <f aca="false">AK84*AK86</f>
        <v>0</v>
      </c>
      <c r="AL87" s="140"/>
      <c r="AM87" s="145" t="n">
        <f aca="false">AM84*AM86</f>
        <v>0</v>
      </c>
      <c r="AN87" s="145"/>
      <c r="AO87" s="145" t="n">
        <f aca="false">AO84*AO86</f>
        <v>0</v>
      </c>
      <c r="AP87" s="145" t="n">
        <f aca="false">AP84*AP86</f>
        <v>0</v>
      </c>
      <c r="AQ87" s="145" t="n">
        <f aca="false">AQ84*AQ86</f>
        <v>0</v>
      </c>
    </row>
    <row r="88" customFormat="false" ht="17.25" hidden="false" customHeight="true" outlineLevel="0" collapsed="false">
      <c r="A88" s="142" t="s">
        <v>304</v>
      </c>
      <c r="B88" s="142"/>
      <c r="C88" s="142"/>
      <c r="D88" s="142"/>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40" t="n">
        <f aca="false">AK87</f>
        <v>0</v>
      </c>
      <c r="AL88" s="140"/>
      <c r="AM88" s="145" t="n">
        <f aca="false">AK88+AM87</f>
        <v>0</v>
      </c>
      <c r="AN88" s="145"/>
      <c r="AO88" s="145" t="n">
        <f aca="false">AM88+AO87</f>
        <v>0</v>
      </c>
      <c r="AP88" s="145" t="n">
        <f aca="false">AO88+AP87</f>
        <v>0</v>
      </c>
      <c r="AQ88" s="145" t="n">
        <f aca="false">AP88+AQ87</f>
        <v>0</v>
      </c>
      <c r="AS88" s="147"/>
    </row>
    <row r="89" customFormat="false" ht="17.25" hidden="false" customHeight="true" outlineLevel="0" collapsed="false">
      <c r="A89" s="148" t="s">
        <v>305</v>
      </c>
      <c r="B89" s="148"/>
      <c r="C89" s="148"/>
      <c r="D89" s="148"/>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140" t="n">
        <v>0</v>
      </c>
      <c r="AL89" s="140"/>
      <c r="AM89" s="140" t="n">
        <v>0</v>
      </c>
      <c r="AN89" s="140"/>
      <c r="AO89" s="121" t="n">
        <v>0</v>
      </c>
      <c r="AP89" s="121" t="n">
        <v>0</v>
      </c>
      <c r="AQ89" s="121" t="n">
        <v>0</v>
      </c>
      <c r="AS89" s="147"/>
    </row>
    <row r="90" customFormat="false" ht="13.5" hidden="false" customHeight="true" outlineLevel="0" collapsed="false">
      <c r="A90" s="148" t="s">
        <v>306</v>
      </c>
      <c r="B90" s="148"/>
      <c r="C90" s="148"/>
      <c r="D90" s="148"/>
      <c r="E90" s="149"/>
      <c r="F90" s="149"/>
      <c r="G90" s="149"/>
      <c r="H90" s="149"/>
      <c r="I90" s="149"/>
      <c r="J90" s="149"/>
      <c r="K90" s="149"/>
      <c r="L90" s="149"/>
      <c r="M90" s="149"/>
      <c r="N90" s="149"/>
      <c r="O90" s="149"/>
      <c r="P90" s="149"/>
      <c r="Q90" s="149"/>
      <c r="R90" s="149"/>
      <c r="S90" s="149"/>
      <c r="T90" s="149"/>
      <c r="U90" s="149"/>
      <c r="V90" s="149"/>
      <c r="W90" s="149"/>
      <c r="X90" s="149"/>
      <c r="Y90" s="149"/>
      <c r="Z90" s="149"/>
      <c r="AA90" s="149"/>
      <c r="AB90" s="149"/>
      <c r="AC90" s="149"/>
      <c r="AD90" s="149"/>
      <c r="AE90" s="149"/>
      <c r="AF90" s="149"/>
      <c r="AG90" s="149"/>
      <c r="AH90" s="149"/>
      <c r="AI90" s="149"/>
      <c r="AJ90" s="149"/>
      <c r="AK90" s="140" t="n">
        <v>0</v>
      </c>
      <c r="AL90" s="140"/>
      <c r="AM90" s="140" t="n">
        <v>0</v>
      </c>
      <c r="AN90" s="140"/>
      <c r="AO90" s="121" t="n">
        <v>0</v>
      </c>
      <c r="AP90" s="121" t="n">
        <v>0</v>
      </c>
      <c r="AQ90" s="121" t="n">
        <v>0</v>
      </c>
      <c r="AS90" s="147"/>
    </row>
    <row r="91" customFormat="false" ht="11.25" hidden="false" customHeight="true" outlineLevel="0" collapsed="false">
      <c r="A91" s="143" t="s">
        <v>307</v>
      </c>
      <c r="B91" s="150"/>
      <c r="C91" s="150"/>
      <c r="D91" s="150"/>
      <c r="E91" s="150"/>
      <c r="F91" s="150"/>
      <c r="G91" s="150"/>
      <c r="H91" s="150"/>
      <c r="I91" s="150"/>
      <c r="J91" s="150"/>
      <c r="K91" s="150"/>
      <c r="L91" s="150"/>
      <c r="M91" s="150"/>
      <c r="N91" s="150"/>
      <c r="O91" s="150"/>
      <c r="P91" s="150"/>
      <c r="Q91" s="150"/>
      <c r="R91" s="150"/>
      <c r="S91" s="150"/>
      <c r="T91" s="150"/>
      <c r="U91" s="150"/>
      <c r="V91" s="150"/>
      <c r="W91" s="150"/>
      <c r="X91" s="150"/>
      <c r="Y91" s="150"/>
      <c r="Z91" s="150"/>
      <c r="AA91" s="150"/>
      <c r="AB91" s="150"/>
      <c r="AC91" s="150"/>
      <c r="AD91" s="150"/>
      <c r="AE91" s="150"/>
      <c r="AF91" s="150"/>
      <c r="AG91" s="150"/>
      <c r="AH91" s="150"/>
      <c r="AI91" s="150"/>
      <c r="AJ91" s="150"/>
      <c r="AK91" s="144" t="n">
        <v>0</v>
      </c>
      <c r="AL91" s="144"/>
      <c r="AM91" s="144" t="n">
        <v>0</v>
      </c>
      <c r="AN91" s="144"/>
      <c r="AO91" s="121" t="n">
        <v>0</v>
      </c>
      <c r="AP91" s="121" t="n">
        <v>0</v>
      </c>
      <c r="AQ91" s="121" t="n">
        <v>0</v>
      </c>
      <c r="AS91" s="113"/>
    </row>
    <row r="92" customFormat="false" ht="15" hidden="false" customHeight="false" outlineLevel="0" collapsed="false">
      <c r="A92" s="113"/>
      <c r="B92" s="113"/>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113"/>
      <c r="AL92" s="113"/>
      <c r="AM92" s="113"/>
      <c r="AN92" s="113"/>
      <c r="AO92" s="113"/>
      <c r="AP92" s="113"/>
      <c r="AQ92" s="113"/>
      <c r="AR92" s="113"/>
      <c r="AS92" s="113"/>
    </row>
    <row r="93" customFormat="false" ht="15" hidden="false" customHeight="false" outlineLevel="0" collapsed="false">
      <c r="A93" s="117" t="s">
        <v>308</v>
      </c>
      <c r="C93" s="111"/>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c r="AQ93" s="111"/>
      <c r="AR93" s="111"/>
    </row>
    <row r="94" customFormat="false" ht="15" hidden="false" customHeight="false" outlineLevel="0" collapsed="false">
      <c r="A94" s="151" t="s">
        <v>309</v>
      </c>
      <c r="B94" s="152"/>
      <c r="C94" s="153"/>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c r="AC94" s="152"/>
      <c r="AD94" s="152"/>
      <c r="AE94" s="152"/>
      <c r="AF94" s="152"/>
      <c r="AG94" s="152"/>
      <c r="AH94" s="152"/>
      <c r="AI94" s="152"/>
      <c r="AJ94" s="152"/>
      <c r="AK94" s="152"/>
      <c r="AL94" s="152"/>
      <c r="AM94" s="152"/>
      <c r="AN94" s="152"/>
      <c r="AO94" s="152"/>
      <c r="AP94" s="147"/>
      <c r="AQ94" s="147"/>
      <c r="AR94" s="147"/>
    </row>
    <row r="95" customFormat="false" ht="15" hidden="false" customHeight="false" outlineLevel="0" collapsed="false">
      <c r="A95" s="151" t="s">
        <v>310</v>
      </c>
      <c r="B95" s="152"/>
      <c r="C95" s="153"/>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c r="AC95" s="152"/>
      <c r="AD95" s="152"/>
      <c r="AE95" s="152"/>
      <c r="AF95" s="152"/>
      <c r="AG95" s="152"/>
      <c r="AH95" s="152"/>
      <c r="AI95" s="152"/>
      <c r="AJ95" s="152"/>
      <c r="AK95" s="152"/>
      <c r="AL95" s="152"/>
      <c r="AM95" s="152"/>
      <c r="AN95" s="152"/>
      <c r="AO95" s="152"/>
      <c r="AP95" s="147"/>
      <c r="AQ95" s="147"/>
      <c r="AR95" s="147"/>
    </row>
    <row r="96" customFormat="false" ht="15" hidden="false" customHeight="false" outlineLevel="0" collapsed="false">
      <c r="A96" s="151" t="s">
        <v>311</v>
      </c>
      <c r="B96" s="152"/>
      <c r="C96" s="153"/>
      <c r="D96" s="152"/>
      <c r="E96" s="152"/>
      <c r="F96" s="152"/>
      <c r="G96" s="152"/>
      <c r="H96" s="152"/>
      <c r="I96" s="152"/>
      <c r="J96" s="152"/>
      <c r="K96" s="152"/>
      <c r="L96" s="152"/>
      <c r="M96" s="152"/>
      <c r="N96" s="152"/>
      <c r="O96" s="152"/>
      <c r="P96" s="152"/>
      <c r="Q96" s="152"/>
      <c r="R96" s="152"/>
      <c r="S96" s="152"/>
      <c r="T96" s="152"/>
      <c r="U96" s="152"/>
      <c r="V96" s="152"/>
      <c r="W96" s="152"/>
      <c r="X96" s="152"/>
      <c r="Y96" s="152"/>
      <c r="Z96" s="152"/>
      <c r="AA96" s="152"/>
      <c r="AB96" s="152"/>
      <c r="AC96" s="152"/>
      <c r="AD96" s="152"/>
      <c r="AE96" s="152"/>
      <c r="AF96" s="152"/>
      <c r="AG96" s="152"/>
      <c r="AH96" s="152"/>
      <c r="AI96" s="152"/>
      <c r="AJ96" s="152"/>
      <c r="AK96" s="152"/>
      <c r="AL96" s="152"/>
      <c r="AM96" s="152"/>
      <c r="AN96" s="152"/>
      <c r="AO96" s="152"/>
      <c r="AP96" s="147"/>
      <c r="AQ96" s="147"/>
      <c r="AR96" s="147"/>
    </row>
    <row r="97" customFormat="false" ht="15" hidden="false" customHeight="false" outlineLevel="0" collapsed="false">
      <c r="A97" s="117" t="s">
        <v>312</v>
      </c>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13"/>
      <c r="AH97" s="113"/>
      <c r="AI97" s="113"/>
      <c r="AJ97" s="113"/>
      <c r="AK97" s="113"/>
      <c r="AL97" s="113"/>
      <c r="AM97" s="113"/>
      <c r="AN97" s="113"/>
      <c r="AO97" s="113"/>
      <c r="AP97" s="113"/>
      <c r="AQ97" s="113"/>
      <c r="AR97" s="113"/>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05555555555" footer="0.511805555555555"/>
  <pageSetup paperSize="8"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sheetPr filterMode="false">
    <pageSetUpPr fitToPage="true"/>
  </sheetPr>
  <dimension ref="A1:AR54"/>
  <sheetViews>
    <sheetView showFormulas="false" showGridLines="true" showRowColHeaders="true" showZeros="true" rightToLeft="false" tabSelected="false" showOutlineSymbols="true" defaultGridColor="true" view="pageBreakPreview" topLeftCell="A31" colorId="64" zoomScale="65" zoomScaleNormal="100" zoomScalePageLayoutView="65" workbookViewId="0">
      <selection pane="topLeft" activeCell="C25" activeCellId="0" sqref="C25"/>
    </sheetView>
  </sheetViews>
  <sheetFormatPr defaultRowHeight="15.75" zeroHeight="false" outlineLevelRow="0" outlineLevelCol="0"/>
  <cols>
    <col collapsed="false" customWidth="true" hidden="false" outlineLevel="0" max="1" min="1" style="154" width="9.13"/>
    <col collapsed="false" customWidth="true" hidden="false" outlineLevel="0" max="2" min="2" style="154" width="37.71"/>
    <col collapsed="false" customWidth="true" hidden="false" outlineLevel="0" max="3" min="3" style="154" width="16.71"/>
    <col collapsed="false" customWidth="true" hidden="false" outlineLevel="0" max="4" min="4" style="154" width="12.86"/>
    <col collapsed="false" customWidth="true" hidden="true" outlineLevel="0" max="6" min="5" style="154" width="11.53"/>
    <col collapsed="false" customWidth="true" hidden="false" outlineLevel="0" max="7" min="7" style="154" width="16.57"/>
    <col collapsed="false" customWidth="true" hidden="false" outlineLevel="0" max="8" min="8" style="154" width="15.57"/>
    <col collapsed="false" customWidth="true" hidden="false" outlineLevel="0" max="10" min="9" style="154" width="18.29"/>
    <col collapsed="false" customWidth="true" hidden="false" outlineLevel="0" max="11" min="11" style="154" width="64.85"/>
    <col collapsed="false" customWidth="true" hidden="false" outlineLevel="0" max="12" min="12" style="154" width="32.29"/>
    <col collapsed="false" customWidth="true" hidden="false" outlineLevel="0" max="252" min="13" style="154" width="9.13"/>
    <col collapsed="false" customWidth="true" hidden="false" outlineLevel="0" max="253" min="253" style="154" width="37.71"/>
    <col collapsed="false" customWidth="true" hidden="false" outlineLevel="0" max="254" min="254" style="154" width="9.13"/>
    <col collapsed="false" customWidth="true" hidden="false" outlineLevel="0" max="255" min="255" style="154" width="12.86"/>
    <col collapsed="false" customWidth="true" hidden="true" outlineLevel="0" max="257" min="256" style="154" width="11.53"/>
    <col collapsed="false" customWidth="true" hidden="false" outlineLevel="0" max="258" min="258" style="154" width="18.29"/>
    <col collapsed="false" customWidth="true" hidden="false" outlineLevel="0" max="259" min="259" style="154" width="64.85"/>
    <col collapsed="false" customWidth="true" hidden="false" outlineLevel="0" max="263" min="260" style="154" width="9.13"/>
    <col collapsed="false" customWidth="true" hidden="false" outlineLevel="0" max="264" min="264" style="154" width="14.86"/>
    <col collapsed="false" customWidth="true" hidden="false" outlineLevel="0" max="508" min="265" style="154" width="9.13"/>
    <col collapsed="false" customWidth="true" hidden="false" outlineLevel="0" max="509" min="509" style="154" width="37.71"/>
    <col collapsed="false" customWidth="true" hidden="false" outlineLevel="0" max="510" min="510" style="154" width="9.13"/>
    <col collapsed="false" customWidth="true" hidden="false" outlineLevel="0" max="511" min="511" style="154" width="12.86"/>
    <col collapsed="false" customWidth="true" hidden="true" outlineLevel="0" max="513" min="512" style="154" width="11.53"/>
    <col collapsed="false" customWidth="true" hidden="false" outlineLevel="0" max="514" min="514" style="154" width="18.29"/>
    <col collapsed="false" customWidth="true" hidden="false" outlineLevel="0" max="515" min="515" style="154" width="64.85"/>
    <col collapsed="false" customWidth="true" hidden="false" outlineLevel="0" max="519" min="516" style="154" width="9.13"/>
    <col collapsed="false" customWidth="true" hidden="false" outlineLevel="0" max="520" min="520" style="154" width="14.86"/>
    <col collapsed="false" customWidth="true" hidden="false" outlineLevel="0" max="764" min="521" style="154" width="9.13"/>
    <col collapsed="false" customWidth="true" hidden="false" outlineLevel="0" max="765" min="765" style="154" width="37.71"/>
    <col collapsed="false" customWidth="true" hidden="false" outlineLevel="0" max="766" min="766" style="154" width="9.13"/>
    <col collapsed="false" customWidth="true" hidden="false" outlineLevel="0" max="767" min="767" style="154" width="12.86"/>
    <col collapsed="false" customWidth="true" hidden="true" outlineLevel="0" max="769" min="768" style="154" width="11.53"/>
    <col collapsed="false" customWidth="true" hidden="false" outlineLevel="0" max="770" min="770" style="154" width="18.29"/>
    <col collapsed="false" customWidth="true" hidden="false" outlineLevel="0" max="771" min="771" style="154" width="64.85"/>
    <col collapsed="false" customWidth="true" hidden="false" outlineLevel="0" max="775" min="772" style="154" width="9.13"/>
    <col collapsed="false" customWidth="true" hidden="false" outlineLevel="0" max="776" min="776" style="154" width="14.86"/>
    <col collapsed="false" customWidth="true" hidden="false" outlineLevel="0" max="1020" min="777" style="154" width="9.13"/>
    <col collapsed="false" customWidth="true" hidden="false" outlineLevel="0" max="1021" min="1021" style="154" width="37.71"/>
    <col collapsed="false" customWidth="true" hidden="false" outlineLevel="0" max="1022" min="1022" style="154" width="9.13"/>
    <col collapsed="false" customWidth="true" hidden="false" outlineLevel="0" max="1023" min="1023" style="154" width="12.86"/>
    <col collapsed="false" customWidth="true" hidden="true" outlineLevel="0" max="1025" min="1024" style="154" width="11.53"/>
  </cols>
  <sheetData>
    <row r="1" customFormat="false" ht="18.75" hidden="false" customHeight="false" outlineLevel="0" collapsed="false">
      <c r="L1" s="4" t="s">
        <v>0</v>
      </c>
    </row>
    <row r="2" customFormat="false" ht="18.75" hidden="false" customHeight="false" outlineLevel="0" collapsed="false">
      <c r="L2" s="5" t="s">
        <v>1</v>
      </c>
    </row>
    <row r="3" customFormat="false" ht="18.75" hidden="false" customHeight="false" outlineLevel="0" collapsed="false">
      <c r="L3" s="5" t="s">
        <v>2</v>
      </c>
    </row>
    <row r="4" customFormat="false" ht="18.75" hidden="false" customHeight="false" outlineLevel="0" collapsed="false">
      <c r="K4" s="5"/>
    </row>
    <row r="5" customFormat="false" ht="18.75" hidden="false" customHeight="false" outlineLevel="0" collapsed="false">
      <c r="A5" s="7" t="str">
        <f aca="false">'5. анализ эконом эфф'!A5:AR5</f>
        <v>Год раскрытия информации: 2025 год</v>
      </c>
      <c r="B5" s="7"/>
      <c r="C5" s="7"/>
      <c r="D5" s="7"/>
      <c r="E5" s="7"/>
      <c r="F5" s="7"/>
      <c r="G5" s="7"/>
      <c r="H5" s="7"/>
      <c r="I5" s="7"/>
      <c r="J5" s="7"/>
      <c r="K5" s="7"/>
      <c r="L5" s="7"/>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row>
    <row r="6" customFormat="false" ht="18.75" hidden="false" customHeight="false" outlineLevel="0" collapsed="false">
      <c r="A6" s="155"/>
      <c r="B6" s="155"/>
      <c r="C6" s="155"/>
      <c r="D6" s="155"/>
      <c r="E6" s="155"/>
      <c r="F6" s="155"/>
      <c r="G6" s="155"/>
      <c r="H6" s="155"/>
      <c r="I6" s="155"/>
      <c r="J6" s="155"/>
      <c r="K6" s="5"/>
      <c r="L6" s="155"/>
    </row>
    <row r="7" customFormat="false" ht="18.75" hidden="false" customHeight="false" outlineLevel="0" collapsed="false">
      <c r="A7" s="11" t="s">
        <v>4</v>
      </c>
      <c r="B7" s="11"/>
      <c r="C7" s="11"/>
      <c r="D7" s="11"/>
      <c r="E7" s="11"/>
      <c r="F7" s="11"/>
      <c r="G7" s="11"/>
      <c r="H7" s="11"/>
      <c r="I7" s="11"/>
      <c r="J7" s="11"/>
      <c r="K7" s="11"/>
      <c r="L7" s="11"/>
    </row>
    <row r="8" customFormat="false" ht="18.75" hidden="false" customHeight="false" outlineLevel="0" collapsed="false">
      <c r="A8" s="11"/>
      <c r="B8" s="11"/>
      <c r="C8" s="11"/>
      <c r="D8" s="11"/>
      <c r="E8" s="11"/>
      <c r="F8" s="11"/>
      <c r="G8" s="11"/>
      <c r="H8" s="11"/>
      <c r="I8" s="11"/>
      <c r="J8" s="11"/>
      <c r="K8" s="11"/>
      <c r="L8" s="11"/>
    </row>
    <row r="9" customFormat="false" ht="18.75" hidden="false" customHeight="false" outlineLevel="0" collapsed="false">
      <c r="A9" s="41" t="str">
        <f aca="false">'5. анализ эконом эфф'!A9:AR9</f>
        <v>АО "Южные электрические сети Камчатки"</v>
      </c>
      <c r="B9" s="41"/>
      <c r="C9" s="41"/>
      <c r="D9" s="41"/>
      <c r="E9" s="41"/>
      <c r="F9" s="41"/>
      <c r="G9" s="41"/>
      <c r="H9" s="41"/>
      <c r="I9" s="41"/>
      <c r="J9" s="41"/>
      <c r="K9" s="41"/>
      <c r="L9" s="41"/>
    </row>
    <row r="10" customFormat="false" ht="18.75" hidden="false" customHeight="false" outlineLevel="0" collapsed="false">
      <c r="A10" s="16" t="s">
        <v>6</v>
      </c>
      <c r="B10" s="16"/>
      <c r="C10" s="16"/>
      <c r="D10" s="16"/>
      <c r="E10" s="16"/>
      <c r="F10" s="16"/>
      <c r="G10" s="16"/>
      <c r="H10" s="16"/>
      <c r="I10" s="16"/>
      <c r="J10" s="16"/>
      <c r="K10" s="16"/>
      <c r="L10" s="16"/>
    </row>
    <row r="11" customFormat="false" ht="18.75" hidden="false" customHeight="false" outlineLevel="0" collapsed="false">
      <c r="A11" s="11"/>
      <c r="B11" s="11"/>
      <c r="C11" s="11"/>
      <c r="D11" s="11"/>
      <c r="E11" s="11"/>
      <c r="F11" s="11"/>
      <c r="G11" s="11"/>
      <c r="H11" s="11"/>
      <c r="I11" s="11"/>
      <c r="J11" s="11"/>
      <c r="K11" s="11"/>
      <c r="L11" s="11"/>
    </row>
    <row r="12" customFormat="false" ht="18.75" hidden="false" customHeight="false" outlineLevel="0" collapsed="false">
      <c r="A12" s="11" t="str">
        <f aca="false">'5. анализ эконом эфф'!A12:AR12</f>
        <v>Н_525_ИН-1</v>
      </c>
      <c r="B12" s="11"/>
      <c r="C12" s="11"/>
      <c r="D12" s="11"/>
      <c r="E12" s="11"/>
      <c r="F12" s="11"/>
      <c r="G12" s="11"/>
      <c r="H12" s="11"/>
      <c r="I12" s="11"/>
      <c r="J12" s="11"/>
      <c r="K12" s="11"/>
      <c r="L12" s="11"/>
    </row>
    <row r="13" customFormat="false" ht="18.75" hidden="false" customHeight="false" outlineLevel="0" collapsed="false">
      <c r="A13" s="16" t="s">
        <v>8</v>
      </c>
      <c r="B13" s="16"/>
      <c r="C13" s="16"/>
      <c r="D13" s="16"/>
      <c r="E13" s="16"/>
      <c r="F13" s="16"/>
      <c r="G13" s="16"/>
      <c r="H13" s="16"/>
      <c r="I13" s="16"/>
      <c r="J13" s="16"/>
      <c r="K13" s="16"/>
      <c r="L13" s="16"/>
    </row>
    <row r="14" customFormat="false" ht="18.75" hidden="false" customHeight="false" outlineLevel="0" collapsed="false">
      <c r="A14" s="16"/>
      <c r="B14" s="16"/>
      <c r="C14" s="16"/>
      <c r="D14" s="16"/>
      <c r="E14" s="16"/>
      <c r="F14" s="16"/>
      <c r="G14" s="16"/>
      <c r="H14" s="16"/>
      <c r="I14" s="16"/>
      <c r="J14" s="16"/>
      <c r="K14" s="16"/>
      <c r="L14" s="16"/>
    </row>
    <row r="15" customFormat="false" ht="69" hidden="false" customHeight="true" outlineLevel="0" collapsed="false">
      <c r="A15" s="14" t="str">
        <f aca="false">'5. анализ эконом эфф'!A15:AR15</f>
        <v>Пилотное внедрение и опытно-промышленная эксплуатация комбинированной блочно-транспортабельной электростанции (КБТЭС) для системы децентрализованного энергоснабжения на основе адаптивной дизельной генераторной установки (АДГУ до 100 кВт), аккумуляторно-инверторной системы накопления и преобразования энергии с необслуживаемыми электрохимическими аккумуляторами, системы дистанционного мониторинга, системы утилизации тепла ДГУ для собственных нужд КБТЭС с пошаговым внедрением мощности</v>
      </c>
      <c r="B15" s="14"/>
      <c r="C15" s="14"/>
      <c r="D15" s="14"/>
      <c r="E15" s="14"/>
      <c r="F15" s="14"/>
      <c r="G15" s="14"/>
      <c r="H15" s="14"/>
      <c r="I15" s="14"/>
      <c r="J15" s="14"/>
      <c r="K15" s="14"/>
      <c r="L15" s="14"/>
    </row>
    <row r="16" customFormat="false" ht="18.75" hidden="false" customHeight="false" outlineLevel="0" collapsed="false">
      <c r="A16" s="16" t="s">
        <v>10</v>
      </c>
      <c r="B16" s="16"/>
      <c r="C16" s="16"/>
      <c r="D16" s="16"/>
      <c r="E16" s="16"/>
      <c r="F16" s="16"/>
      <c r="G16" s="16"/>
      <c r="H16" s="16"/>
      <c r="I16" s="16"/>
      <c r="J16" s="16"/>
      <c r="K16" s="16"/>
      <c r="L16" s="16"/>
    </row>
    <row r="17" customFormat="false" ht="15.75" hidden="false" customHeight="true" outlineLevel="0" collapsed="false">
      <c r="L17" s="156"/>
    </row>
    <row r="18" customFormat="false" ht="15.75" hidden="false" customHeight="false" outlineLevel="0" collapsed="false">
      <c r="K18" s="157"/>
    </row>
    <row r="19" customFormat="false" ht="15.75" hidden="false" customHeight="true" outlineLevel="0" collapsed="false">
      <c r="A19" s="158" t="s">
        <v>313</v>
      </c>
      <c r="B19" s="158"/>
      <c r="C19" s="158"/>
      <c r="D19" s="158"/>
      <c r="E19" s="158"/>
      <c r="F19" s="158"/>
      <c r="G19" s="158"/>
      <c r="H19" s="158"/>
      <c r="I19" s="158"/>
      <c r="J19" s="158"/>
      <c r="K19" s="158"/>
      <c r="L19" s="158"/>
    </row>
    <row r="20" customFormat="false" ht="30" hidden="false" customHeight="true" outlineLevel="0" collapsed="false">
      <c r="A20" s="159"/>
      <c r="B20" s="159"/>
      <c r="C20" s="159"/>
      <c r="D20" s="159"/>
      <c r="E20" s="159"/>
      <c r="F20" s="159"/>
      <c r="G20" s="159"/>
      <c r="H20" s="159"/>
      <c r="I20" s="159"/>
      <c r="J20" s="159"/>
      <c r="K20" s="159"/>
      <c r="L20" s="159"/>
    </row>
    <row r="21" customFormat="false" ht="28.5" hidden="false" customHeight="true" outlineLevel="0" collapsed="false">
      <c r="A21" s="160" t="s">
        <v>314</v>
      </c>
      <c r="B21" s="160" t="s">
        <v>315</v>
      </c>
      <c r="C21" s="161" t="s">
        <v>316</v>
      </c>
      <c r="D21" s="161"/>
      <c r="E21" s="161"/>
      <c r="F21" s="161"/>
      <c r="G21" s="161"/>
      <c r="H21" s="161"/>
      <c r="I21" s="160" t="s">
        <v>317</v>
      </c>
      <c r="J21" s="160" t="s">
        <v>318</v>
      </c>
      <c r="K21" s="160" t="s">
        <v>319</v>
      </c>
      <c r="L21" s="162" t="s">
        <v>320</v>
      </c>
    </row>
    <row r="22" customFormat="false" ht="58.5" hidden="false" customHeight="true" outlineLevel="0" collapsed="false">
      <c r="A22" s="160"/>
      <c r="B22" s="160"/>
      <c r="C22" s="163" t="s">
        <v>321</v>
      </c>
      <c r="D22" s="163"/>
      <c r="E22" s="164"/>
      <c r="F22" s="165"/>
      <c r="G22" s="163" t="s">
        <v>322</v>
      </c>
      <c r="H22" s="163"/>
      <c r="I22" s="160"/>
      <c r="J22" s="160"/>
      <c r="K22" s="160"/>
      <c r="L22" s="162"/>
    </row>
    <row r="23" customFormat="false" ht="47.25" hidden="false" customHeight="false" outlineLevel="0" collapsed="false">
      <c r="A23" s="160"/>
      <c r="B23" s="160"/>
      <c r="C23" s="166" t="s">
        <v>323</v>
      </c>
      <c r="D23" s="166" t="s">
        <v>324</v>
      </c>
      <c r="E23" s="166" t="s">
        <v>323</v>
      </c>
      <c r="F23" s="166" t="s">
        <v>324</v>
      </c>
      <c r="G23" s="166" t="s">
        <v>323</v>
      </c>
      <c r="H23" s="166" t="s">
        <v>324</v>
      </c>
      <c r="I23" s="160"/>
      <c r="J23" s="160"/>
      <c r="K23" s="160"/>
      <c r="L23" s="162"/>
    </row>
    <row r="24" customFormat="false" ht="15.75" hidden="false" customHeight="false" outlineLevel="0" collapsed="false">
      <c r="A24" s="160" t="n">
        <v>1</v>
      </c>
      <c r="B24" s="160" t="n">
        <v>2</v>
      </c>
      <c r="C24" s="166" t="n">
        <v>3</v>
      </c>
      <c r="D24" s="166" t="n">
        <v>4</v>
      </c>
      <c r="E24" s="166" t="n">
        <v>5</v>
      </c>
      <c r="F24" s="166" t="n">
        <v>6</v>
      </c>
      <c r="G24" s="166" t="n">
        <v>7</v>
      </c>
      <c r="H24" s="166" t="n">
        <v>8</v>
      </c>
      <c r="I24" s="166" t="n">
        <v>9</v>
      </c>
      <c r="J24" s="166" t="n">
        <v>10</v>
      </c>
      <c r="K24" s="166" t="n">
        <v>11</v>
      </c>
      <c r="L24" s="166" t="n">
        <v>12</v>
      </c>
    </row>
    <row r="25" customFormat="false" ht="15.75" hidden="false" customHeight="true" outlineLevel="0" collapsed="false">
      <c r="A25" s="166" t="n">
        <v>1</v>
      </c>
      <c r="B25" s="167" t="s">
        <v>325</v>
      </c>
      <c r="C25" s="168" t="s">
        <v>326</v>
      </c>
      <c r="D25" s="168" t="s">
        <v>326</v>
      </c>
      <c r="E25" s="169" t="n">
        <v>0</v>
      </c>
      <c r="F25" s="169" t="n">
        <v>0</v>
      </c>
      <c r="G25" s="168" t="s">
        <v>326</v>
      </c>
      <c r="H25" s="168" t="s">
        <v>326</v>
      </c>
      <c r="I25" s="169" t="n">
        <v>0</v>
      </c>
      <c r="J25" s="169" t="n">
        <v>0</v>
      </c>
      <c r="K25" s="169" t="n">
        <v>0</v>
      </c>
      <c r="L25" s="169" t="n">
        <v>0</v>
      </c>
    </row>
    <row r="26" customFormat="false" ht="21.75" hidden="false" customHeight="true" outlineLevel="0" collapsed="false">
      <c r="A26" s="166" t="s">
        <v>327</v>
      </c>
      <c r="B26" s="170" t="s">
        <v>328</v>
      </c>
      <c r="C26" s="168" t="s">
        <v>326</v>
      </c>
      <c r="D26" s="168" t="s">
        <v>326</v>
      </c>
      <c r="E26" s="169" t="n">
        <v>0</v>
      </c>
      <c r="F26" s="169" t="n">
        <v>0</v>
      </c>
      <c r="G26" s="168" t="s">
        <v>326</v>
      </c>
      <c r="H26" s="168" t="s">
        <v>326</v>
      </c>
      <c r="I26" s="169" t="n">
        <v>0</v>
      </c>
      <c r="J26" s="169" t="n">
        <v>0</v>
      </c>
      <c r="K26" s="169" t="n">
        <v>0</v>
      </c>
      <c r="L26" s="169" t="n">
        <v>0</v>
      </c>
    </row>
    <row r="27" s="171" customFormat="true" ht="39" hidden="false" customHeight="true" outlineLevel="0" collapsed="false">
      <c r="A27" s="166" t="s">
        <v>329</v>
      </c>
      <c r="B27" s="170" t="s">
        <v>330</v>
      </c>
      <c r="C27" s="168" t="s">
        <v>326</v>
      </c>
      <c r="D27" s="168" t="s">
        <v>326</v>
      </c>
      <c r="E27" s="169" t="n">
        <v>0</v>
      </c>
      <c r="F27" s="169" t="n">
        <v>0</v>
      </c>
      <c r="G27" s="168" t="s">
        <v>326</v>
      </c>
      <c r="H27" s="168" t="s">
        <v>326</v>
      </c>
      <c r="I27" s="169" t="n">
        <v>0</v>
      </c>
      <c r="J27" s="169" t="n">
        <v>0</v>
      </c>
      <c r="K27" s="169" t="n">
        <v>0</v>
      </c>
      <c r="L27" s="169" t="n">
        <v>0</v>
      </c>
    </row>
    <row r="28" s="171" customFormat="true" ht="70.5" hidden="false" customHeight="true" outlineLevel="0" collapsed="false">
      <c r="A28" s="166" t="s">
        <v>331</v>
      </c>
      <c r="B28" s="170" t="s">
        <v>332</v>
      </c>
      <c r="C28" s="168" t="s">
        <v>326</v>
      </c>
      <c r="D28" s="168" t="s">
        <v>326</v>
      </c>
      <c r="E28" s="169" t="n">
        <v>0</v>
      </c>
      <c r="F28" s="169" t="n">
        <v>0</v>
      </c>
      <c r="G28" s="168" t="s">
        <v>326</v>
      </c>
      <c r="H28" s="168" t="s">
        <v>326</v>
      </c>
      <c r="I28" s="169" t="n">
        <v>0</v>
      </c>
      <c r="J28" s="169" t="n">
        <v>0</v>
      </c>
      <c r="K28" s="169" t="n">
        <v>0</v>
      </c>
      <c r="L28" s="169" t="n">
        <v>0</v>
      </c>
    </row>
    <row r="29" s="171" customFormat="true" ht="54" hidden="false" customHeight="true" outlineLevel="0" collapsed="false">
      <c r="A29" s="166" t="s">
        <v>333</v>
      </c>
      <c r="B29" s="170" t="s">
        <v>334</v>
      </c>
      <c r="C29" s="168" t="s">
        <v>326</v>
      </c>
      <c r="D29" s="168" t="s">
        <v>326</v>
      </c>
      <c r="E29" s="169" t="n">
        <v>0</v>
      </c>
      <c r="F29" s="169" t="n">
        <v>0</v>
      </c>
      <c r="G29" s="168" t="s">
        <v>326</v>
      </c>
      <c r="H29" s="168" t="s">
        <v>326</v>
      </c>
      <c r="I29" s="169" t="n">
        <v>0</v>
      </c>
      <c r="J29" s="169" t="n">
        <v>0</v>
      </c>
      <c r="K29" s="169" t="n">
        <v>0</v>
      </c>
      <c r="L29" s="169" t="n">
        <v>0</v>
      </c>
    </row>
    <row r="30" s="171" customFormat="true" ht="42" hidden="false" customHeight="true" outlineLevel="0" collapsed="false">
      <c r="A30" s="166" t="s">
        <v>335</v>
      </c>
      <c r="B30" s="170" t="s">
        <v>336</v>
      </c>
      <c r="C30" s="168" t="s">
        <v>326</v>
      </c>
      <c r="D30" s="168" t="s">
        <v>326</v>
      </c>
      <c r="E30" s="169" t="n">
        <v>0</v>
      </c>
      <c r="F30" s="169" t="n">
        <v>0</v>
      </c>
      <c r="G30" s="168" t="s">
        <v>326</v>
      </c>
      <c r="H30" s="168" t="s">
        <v>326</v>
      </c>
      <c r="I30" s="169" t="n">
        <v>0</v>
      </c>
      <c r="J30" s="169" t="n">
        <v>0</v>
      </c>
      <c r="K30" s="169" t="n">
        <v>0</v>
      </c>
      <c r="L30" s="169" t="n">
        <v>0</v>
      </c>
    </row>
    <row r="31" s="171" customFormat="true" ht="37.5" hidden="false" customHeight="true" outlineLevel="0" collapsed="false">
      <c r="A31" s="166" t="s">
        <v>337</v>
      </c>
      <c r="B31" s="172" t="s">
        <v>338</v>
      </c>
      <c r="C31" s="168" t="s">
        <v>326</v>
      </c>
      <c r="D31" s="168" t="s">
        <v>326</v>
      </c>
      <c r="E31" s="169" t="n">
        <v>0</v>
      </c>
      <c r="F31" s="169" t="n">
        <v>0</v>
      </c>
      <c r="G31" s="168" t="s">
        <v>326</v>
      </c>
      <c r="H31" s="168" t="s">
        <v>326</v>
      </c>
      <c r="I31" s="169" t="n">
        <v>0</v>
      </c>
      <c r="J31" s="169" t="n">
        <v>0</v>
      </c>
      <c r="K31" s="169" t="n">
        <v>0</v>
      </c>
      <c r="L31" s="169" t="n">
        <v>0</v>
      </c>
    </row>
    <row r="32" s="171" customFormat="true" ht="27.35" hidden="false" customHeight="false" outlineLevel="0" collapsed="false">
      <c r="A32" s="166" t="s">
        <v>339</v>
      </c>
      <c r="B32" s="172" t="s">
        <v>340</v>
      </c>
      <c r="C32" s="168" t="s">
        <v>326</v>
      </c>
      <c r="D32" s="168" t="s">
        <v>326</v>
      </c>
      <c r="E32" s="169" t="n">
        <v>0</v>
      </c>
      <c r="F32" s="169" t="n">
        <v>0</v>
      </c>
      <c r="G32" s="168" t="s">
        <v>326</v>
      </c>
      <c r="H32" s="168" t="s">
        <v>326</v>
      </c>
      <c r="I32" s="169" t="n">
        <v>0</v>
      </c>
      <c r="J32" s="169" t="n">
        <v>0</v>
      </c>
      <c r="K32" s="169" t="n">
        <v>0</v>
      </c>
      <c r="L32" s="169" t="n">
        <v>0</v>
      </c>
    </row>
    <row r="33" s="171" customFormat="true" ht="37.5" hidden="false" customHeight="true" outlineLevel="0" collapsed="false">
      <c r="A33" s="166" t="s">
        <v>341</v>
      </c>
      <c r="B33" s="172" t="s">
        <v>342</v>
      </c>
      <c r="C33" s="168" t="s">
        <v>326</v>
      </c>
      <c r="D33" s="168" t="s">
        <v>326</v>
      </c>
      <c r="E33" s="169" t="n">
        <v>0</v>
      </c>
      <c r="F33" s="169" t="n">
        <v>0</v>
      </c>
      <c r="G33" s="168" t="s">
        <v>326</v>
      </c>
      <c r="H33" s="168" t="s">
        <v>326</v>
      </c>
      <c r="I33" s="169" t="n">
        <v>0</v>
      </c>
      <c r="J33" s="169" t="n">
        <v>0</v>
      </c>
      <c r="K33" s="169" t="n">
        <v>0</v>
      </c>
      <c r="L33" s="169" t="n">
        <v>0</v>
      </c>
    </row>
    <row r="34" s="171" customFormat="true" ht="47.25" hidden="false" customHeight="true" outlineLevel="0" collapsed="false">
      <c r="A34" s="166" t="s">
        <v>343</v>
      </c>
      <c r="B34" s="172" t="s">
        <v>344</v>
      </c>
      <c r="C34" s="168" t="s">
        <v>326</v>
      </c>
      <c r="D34" s="168" t="s">
        <v>326</v>
      </c>
      <c r="E34" s="169" t="n">
        <v>0</v>
      </c>
      <c r="F34" s="169" t="n">
        <v>0</v>
      </c>
      <c r="G34" s="168" t="s">
        <v>326</v>
      </c>
      <c r="H34" s="168" t="s">
        <v>326</v>
      </c>
      <c r="I34" s="169" t="n">
        <v>0</v>
      </c>
      <c r="J34" s="169" t="n">
        <v>0</v>
      </c>
      <c r="K34" s="169" t="n">
        <v>0</v>
      </c>
      <c r="L34" s="169" t="n">
        <v>0</v>
      </c>
    </row>
    <row r="35" s="171" customFormat="true" ht="49.5" hidden="false" customHeight="true" outlineLevel="0" collapsed="false">
      <c r="A35" s="166" t="s">
        <v>345</v>
      </c>
      <c r="B35" s="172" t="s">
        <v>346</v>
      </c>
      <c r="C35" s="168" t="s">
        <v>326</v>
      </c>
      <c r="D35" s="168" t="s">
        <v>326</v>
      </c>
      <c r="E35" s="169" t="n">
        <v>0</v>
      </c>
      <c r="F35" s="169" t="n">
        <v>0</v>
      </c>
      <c r="G35" s="168" t="s">
        <v>326</v>
      </c>
      <c r="H35" s="168" t="s">
        <v>326</v>
      </c>
      <c r="I35" s="169" t="n">
        <v>0</v>
      </c>
      <c r="J35" s="169" t="n">
        <v>0</v>
      </c>
      <c r="K35" s="169" t="n">
        <v>0</v>
      </c>
      <c r="L35" s="169" t="n">
        <v>0</v>
      </c>
    </row>
    <row r="36" customFormat="false" ht="37.5" hidden="false" customHeight="true" outlineLevel="0" collapsed="false">
      <c r="A36" s="166" t="s">
        <v>347</v>
      </c>
      <c r="B36" s="172" t="s">
        <v>348</v>
      </c>
      <c r="C36" s="168" t="s">
        <v>326</v>
      </c>
      <c r="D36" s="168" t="s">
        <v>326</v>
      </c>
      <c r="E36" s="169" t="n">
        <v>0</v>
      </c>
      <c r="F36" s="169" t="n">
        <v>0</v>
      </c>
      <c r="G36" s="168" t="s">
        <v>326</v>
      </c>
      <c r="H36" s="168" t="s">
        <v>326</v>
      </c>
      <c r="I36" s="169" t="n">
        <v>0</v>
      </c>
      <c r="J36" s="169" t="n">
        <v>0</v>
      </c>
      <c r="K36" s="169" t="n">
        <v>0</v>
      </c>
      <c r="L36" s="169" t="n">
        <v>0</v>
      </c>
    </row>
    <row r="37" customFormat="false" ht="15.75" hidden="false" customHeight="false" outlineLevel="0" collapsed="false">
      <c r="A37" s="166" t="s">
        <v>349</v>
      </c>
      <c r="B37" s="172" t="s">
        <v>350</v>
      </c>
      <c r="C37" s="168" t="s">
        <v>326</v>
      </c>
      <c r="D37" s="168" t="s">
        <v>326</v>
      </c>
      <c r="E37" s="169" t="n">
        <v>0</v>
      </c>
      <c r="F37" s="169" t="n">
        <v>0</v>
      </c>
      <c r="G37" s="168" t="s">
        <v>326</v>
      </c>
      <c r="H37" s="168" t="s">
        <v>326</v>
      </c>
      <c r="I37" s="169" t="n">
        <v>0</v>
      </c>
      <c r="J37" s="169" t="n">
        <v>0</v>
      </c>
      <c r="K37" s="169" t="n">
        <v>0</v>
      </c>
      <c r="L37" s="169" t="n">
        <v>0</v>
      </c>
    </row>
    <row r="38" customFormat="false" ht="15.75" hidden="false" customHeight="false" outlineLevel="0" collapsed="false">
      <c r="A38" s="166" t="s">
        <v>351</v>
      </c>
      <c r="B38" s="167" t="s">
        <v>352</v>
      </c>
      <c r="C38" s="168" t="s">
        <v>326</v>
      </c>
      <c r="D38" s="168" t="s">
        <v>326</v>
      </c>
      <c r="E38" s="169" t="n">
        <v>0</v>
      </c>
      <c r="F38" s="169" t="n">
        <v>0</v>
      </c>
      <c r="G38" s="168" t="s">
        <v>326</v>
      </c>
      <c r="H38" s="168" t="s">
        <v>326</v>
      </c>
      <c r="I38" s="169" t="n">
        <v>0</v>
      </c>
      <c r="J38" s="169" t="n">
        <v>0</v>
      </c>
      <c r="K38" s="169" t="n">
        <v>0</v>
      </c>
      <c r="L38" s="169" t="n">
        <v>0</v>
      </c>
    </row>
    <row r="39" customFormat="false" ht="63" hidden="false" customHeight="true" outlineLevel="0" collapsed="false">
      <c r="A39" s="166" t="n">
        <v>2</v>
      </c>
      <c r="B39" s="172" t="s">
        <v>353</v>
      </c>
      <c r="C39" s="173" t="n">
        <v>43682</v>
      </c>
      <c r="D39" s="173" t="n">
        <v>43682</v>
      </c>
      <c r="E39" s="169" t="n">
        <v>0</v>
      </c>
      <c r="F39" s="169" t="n">
        <v>0</v>
      </c>
      <c r="G39" s="168" t="n">
        <v>43682</v>
      </c>
      <c r="H39" s="168" t="n">
        <v>43682</v>
      </c>
      <c r="I39" s="169" t="n">
        <v>100</v>
      </c>
      <c r="J39" s="169" t="n">
        <v>0</v>
      </c>
      <c r="K39" s="169" t="n">
        <v>0</v>
      </c>
      <c r="L39" s="169" t="n">
        <v>0</v>
      </c>
    </row>
    <row r="40" customFormat="false" ht="33.75" hidden="false" customHeight="true" outlineLevel="0" collapsed="false">
      <c r="A40" s="166" t="s">
        <v>354</v>
      </c>
      <c r="B40" s="172" t="s">
        <v>355</v>
      </c>
      <c r="C40" s="173" t="n">
        <v>43670</v>
      </c>
      <c r="D40" s="173" t="n">
        <v>43670</v>
      </c>
      <c r="E40" s="169" t="n">
        <v>0</v>
      </c>
      <c r="F40" s="169" t="n">
        <v>0</v>
      </c>
      <c r="G40" s="168" t="n">
        <v>43670</v>
      </c>
      <c r="H40" s="168" t="n">
        <v>43670</v>
      </c>
      <c r="I40" s="169" t="n">
        <v>100</v>
      </c>
      <c r="J40" s="169" t="n">
        <v>0</v>
      </c>
      <c r="K40" s="169" t="n">
        <v>0</v>
      </c>
      <c r="L40" s="169" t="n">
        <v>0</v>
      </c>
    </row>
    <row r="41" customFormat="false" ht="63" hidden="false" customHeight="true" outlineLevel="0" collapsed="false">
      <c r="A41" s="166" t="s">
        <v>356</v>
      </c>
      <c r="B41" s="167" t="s">
        <v>357</v>
      </c>
      <c r="C41" s="168" t="s">
        <v>326</v>
      </c>
      <c r="D41" s="168" t="s">
        <v>326</v>
      </c>
      <c r="E41" s="169" t="n">
        <v>0</v>
      </c>
      <c r="F41" s="169" t="n">
        <v>0</v>
      </c>
      <c r="G41" s="168" t="s">
        <v>326</v>
      </c>
      <c r="H41" s="168" t="s">
        <v>326</v>
      </c>
      <c r="I41" s="169" t="n">
        <v>0</v>
      </c>
      <c r="J41" s="169" t="n">
        <v>0</v>
      </c>
      <c r="K41" s="169" t="n">
        <v>0</v>
      </c>
      <c r="L41" s="169" t="n">
        <v>0</v>
      </c>
    </row>
    <row r="42" customFormat="false" ht="58.5" hidden="false" customHeight="true" outlineLevel="0" collapsed="false">
      <c r="A42" s="166" t="n">
        <v>3</v>
      </c>
      <c r="B42" s="172" t="s">
        <v>358</v>
      </c>
      <c r="C42" s="168" t="s">
        <v>326</v>
      </c>
      <c r="D42" s="168" t="s">
        <v>326</v>
      </c>
      <c r="E42" s="169" t="n">
        <v>0</v>
      </c>
      <c r="F42" s="169" t="n">
        <v>0</v>
      </c>
      <c r="G42" s="168" t="s">
        <v>326</v>
      </c>
      <c r="H42" s="168" t="s">
        <v>326</v>
      </c>
      <c r="I42" s="169" t="n">
        <v>0</v>
      </c>
      <c r="J42" s="169" t="n">
        <v>0</v>
      </c>
      <c r="K42" s="169" t="n">
        <v>0</v>
      </c>
      <c r="L42" s="169" t="n">
        <v>0</v>
      </c>
    </row>
    <row r="43" customFormat="false" ht="15.75" hidden="false" customHeight="false" outlineLevel="0" collapsed="false">
      <c r="A43" s="166" t="s">
        <v>359</v>
      </c>
      <c r="B43" s="172" t="s">
        <v>360</v>
      </c>
      <c r="C43" s="173" t="n">
        <v>43800</v>
      </c>
      <c r="D43" s="173" t="n">
        <v>45506</v>
      </c>
      <c r="E43" s="169" t="n">
        <v>0</v>
      </c>
      <c r="F43" s="169" t="n">
        <v>0</v>
      </c>
      <c r="G43" s="168" t="n">
        <v>43800</v>
      </c>
      <c r="H43" s="168" t="n">
        <v>44042</v>
      </c>
      <c r="I43" s="169" t="n">
        <v>100</v>
      </c>
      <c r="J43" s="169" t="n">
        <v>0</v>
      </c>
      <c r="K43" s="169" t="n">
        <v>0</v>
      </c>
      <c r="L43" s="169" t="n">
        <v>0</v>
      </c>
    </row>
    <row r="44" customFormat="false" ht="24.75" hidden="false" customHeight="true" outlineLevel="0" collapsed="false">
      <c r="A44" s="166" t="s">
        <v>361</v>
      </c>
      <c r="B44" s="172" t="s">
        <v>362</v>
      </c>
      <c r="C44" s="173" t="n">
        <v>43994</v>
      </c>
      <c r="D44" s="173" t="n">
        <v>45601</v>
      </c>
      <c r="E44" s="169" t="n">
        <v>0</v>
      </c>
      <c r="F44" s="169" t="n">
        <v>0</v>
      </c>
      <c r="G44" s="168" t="s">
        <v>326</v>
      </c>
      <c r="H44" s="168" t="s">
        <v>326</v>
      </c>
      <c r="I44" s="169" t="n">
        <v>0</v>
      </c>
      <c r="J44" s="169" t="n">
        <v>0</v>
      </c>
      <c r="K44" s="169" t="n">
        <v>0</v>
      </c>
      <c r="L44" s="169" t="n">
        <v>0</v>
      </c>
    </row>
    <row r="45" customFormat="false" ht="90.75" hidden="false" customHeight="true" outlineLevel="0" collapsed="false">
      <c r="A45" s="166" t="s">
        <v>363</v>
      </c>
      <c r="B45" s="172" t="s">
        <v>364</v>
      </c>
      <c r="C45" s="173" t="n">
        <v>45245</v>
      </c>
      <c r="D45" s="173" t="n">
        <v>45626</v>
      </c>
      <c r="E45" s="169" t="n">
        <v>0</v>
      </c>
      <c r="F45" s="169" t="n">
        <v>0</v>
      </c>
      <c r="G45" s="168" t="s">
        <v>326</v>
      </c>
      <c r="H45" s="168" t="s">
        <v>326</v>
      </c>
      <c r="I45" s="169" t="n">
        <v>0</v>
      </c>
      <c r="J45" s="169" t="n">
        <v>0</v>
      </c>
      <c r="K45" s="169" t="n">
        <v>0</v>
      </c>
      <c r="L45" s="169" t="n">
        <v>0</v>
      </c>
    </row>
    <row r="46" customFormat="false" ht="167.25" hidden="false" customHeight="true" outlineLevel="0" collapsed="false">
      <c r="A46" s="166" t="s">
        <v>365</v>
      </c>
      <c r="B46" s="172" t="s">
        <v>366</v>
      </c>
      <c r="C46" s="168" t="s">
        <v>326</v>
      </c>
      <c r="D46" s="168" t="s">
        <v>326</v>
      </c>
      <c r="E46" s="169" t="n">
        <v>0</v>
      </c>
      <c r="F46" s="169" t="n">
        <v>0</v>
      </c>
      <c r="G46" s="168" t="s">
        <v>326</v>
      </c>
      <c r="H46" s="168" t="s">
        <v>326</v>
      </c>
      <c r="I46" s="169" t="n">
        <v>0</v>
      </c>
      <c r="J46" s="169" t="n">
        <v>0</v>
      </c>
      <c r="K46" s="169" t="n">
        <v>0</v>
      </c>
      <c r="L46" s="169" t="n">
        <v>0</v>
      </c>
    </row>
    <row r="47" customFormat="false" ht="30.75" hidden="false" customHeight="true" outlineLevel="0" collapsed="false">
      <c r="A47" s="166" t="s">
        <v>367</v>
      </c>
      <c r="B47" s="172" t="s">
        <v>368</v>
      </c>
      <c r="C47" s="173" t="n">
        <v>44166</v>
      </c>
      <c r="D47" s="173" t="n">
        <v>45611</v>
      </c>
      <c r="E47" s="169" t="n">
        <v>0</v>
      </c>
      <c r="F47" s="169" t="n">
        <v>0</v>
      </c>
      <c r="G47" s="168" t="s">
        <v>326</v>
      </c>
      <c r="H47" s="168" t="s">
        <v>326</v>
      </c>
      <c r="I47" s="169" t="n">
        <v>0</v>
      </c>
      <c r="J47" s="169" t="n">
        <v>0</v>
      </c>
      <c r="K47" s="169" t="n">
        <v>0</v>
      </c>
      <c r="L47" s="169" t="n">
        <v>0</v>
      </c>
    </row>
    <row r="48" customFormat="false" ht="37.5" hidden="false" customHeight="true" outlineLevel="0" collapsed="false">
      <c r="A48" s="166" t="s">
        <v>369</v>
      </c>
      <c r="B48" s="167" t="s">
        <v>370</v>
      </c>
      <c r="C48" s="168" t="s">
        <v>326</v>
      </c>
      <c r="D48" s="168" t="s">
        <v>326</v>
      </c>
      <c r="E48" s="169" t="n">
        <v>0</v>
      </c>
      <c r="F48" s="169" t="n">
        <v>0</v>
      </c>
      <c r="G48" s="168" t="s">
        <v>326</v>
      </c>
      <c r="H48" s="168" t="s">
        <v>326</v>
      </c>
      <c r="I48" s="169" t="n">
        <v>0</v>
      </c>
      <c r="J48" s="169" t="n">
        <v>0</v>
      </c>
      <c r="K48" s="169" t="n">
        <v>0</v>
      </c>
      <c r="L48" s="169" t="n">
        <v>0</v>
      </c>
    </row>
    <row r="49" customFormat="false" ht="35.25" hidden="false" customHeight="true" outlineLevel="0" collapsed="false">
      <c r="A49" s="166" t="n">
        <v>4</v>
      </c>
      <c r="B49" s="172" t="s">
        <v>371</v>
      </c>
      <c r="C49" s="173" t="n">
        <v>44166</v>
      </c>
      <c r="D49" s="173" t="n">
        <v>45611</v>
      </c>
      <c r="E49" s="169" t="n">
        <v>0</v>
      </c>
      <c r="F49" s="169" t="n">
        <v>0</v>
      </c>
      <c r="G49" s="168" t="s">
        <v>326</v>
      </c>
      <c r="H49" s="168" t="s">
        <v>326</v>
      </c>
      <c r="I49" s="169" t="n">
        <v>0</v>
      </c>
      <c r="J49" s="169" t="n">
        <v>0</v>
      </c>
      <c r="K49" s="169" t="n">
        <v>0</v>
      </c>
      <c r="L49" s="169" t="n">
        <v>0</v>
      </c>
    </row>
    <row r="50" customFormat="false" ht="86.25" hidden="false" customHeight="true" outlineLevel="0" collapsed="false">
      <c r="A50" s="166" t="s">
        <v>372</v>
      </c>
      <c r="B50" s="172" t="s">
        <v>373</v>
      </c>
      <c r="C50" s="173" t="n">
        <v>44166</v>
      </c>
      <c r="D50" s="173" t="n">
        <v>45611</v>
      </c>
      <c r="E50" s="169" t="n">
        <v>0</v>
      </c>
      <c r="F50" s="169" t="n">
        <v>0</v>
      </c>
      <c r="G50" s="168" t="s">
        <v>326</v>
      </c>
      <c r="H50" s="168" t="s">
        <v>326</v>
      </c>
      <c r="I50" s="169" t="n">
        <v>0</v>
      </c>
      <c r="J50" s="169" t="n">
        <v>0</v>
      </c>
      <c r="K50" s="169" t="n">
        <v>0</v>
      </c>
      <c r="L50" s="169" t="n">
        <v>0</v>
      </c>
    </row>
    <row r="51" customFormat="false" ht="77.25" hidden="false" customHeight="true" outlineLevel="0" collapsed="false">
      <c r="A51" s="166" t="s">
        <v>374</v>
      </c>
      <c r="B51" s="172" t="s">
        <v>375</v>
      </c>
      <c r="C51" s="168" t="s">
        <v>326</v>
      </c>
      <c r="D51" s="168" t="s">
        <v>326</v>
      </c>
      <c r="E51" s="169" t="n">
        <v>0</v>
      </c>
      <c r="F51" s="169" t="n">
        <v>0</v>
      </c>
      <c r="G51" s="168" t="s">
        <v>326</v>
      </c>
      <c r="H51" s="168" t="s">
        <v>326</v>
      </c>
      <c r="I51" s="169" t="n">
        <v>0</v>
      </c>
      <c r="J51" s="169" t="n">
        <v>0</v>
      </c>
      <c r="K51" s="169" t="n">
        <v>0</v>
      </c>
      <c r="L51" s="169" t="n">
        <v>0</v>
      </c>
    </row>
    <row r="52" customFormat="false" ht="71.25" hidden="false" customHeight="true" outlineLevel="0" collapsed="false">
      <c r="A52" s="166" t="s">
        <v>376</v>
      </c>
      <c r="B52" s="172" t="s">
        <v>377</v>
      </c>
      <c r="C52" s="168" t="s">
        <v>326</v>
      </c>
      <c r="D52" s="168" t="s">
        <v>326</v>
      </c>
      <c r="E52" s="169" t="n">
        <v>0</v>
      </c>
      <c r="F52" s="169" t="n">
        <v>0</v>
      </c>
      <c r="G52" s="168" t="s">
        <v>326</v>
      </c>
      <c r="H52" s="168" t="s">
        <v>326</v>
      </c>
      <c r="I52" s="169" t="n">
        <v>0</v>
      </c>
      <c r="J52" s="169" t="n">
        <v>0</v>
      </c>
      <c r="K52" s="169" t="n">
        <v>0</v>
      </c>
      <c r="L52" s="169" t="n">
        <v>0</v>
      </c>
    </row>
    <row r="53" customFormat="false" ht="48" hidden="false" customHeight="true" outlineLevel="0" collapsed="false">
      <c r="A53" s="166" t="s">
        <v>378</v>
      </c>
      <c r="B53" s="174" t="s">
        <v>379</v>
      </c>
      <c r="C53" s="173" t="n">
        <v>45245</v>
      </c>
      <c r="D53" s="173" t="n">
        <v>45626</v>
      </c>
      <c r="E53" s="169" t="n">
        <v>0</v>
      </c>
      <c r="F53" s="169" t="n">
        <v>0</v>
      </c>
      <c r="G53" s="168" t="s">
        <v>326</v>
      </c>
      <c r="H53" s="168" t="s">
        <v>326</v>
      </c>
      <c r="I53" s="169" t="n">
        <v>0</v>
      </c>
      <c r="J53" s="169" t="n">
        <v>0</v>
      </c>
      <c r="K53" s="169" t="n">
        <v>0</v>
      </c>
      <c r="L53" s="169" t="n">
        <v>0</v>
      </c>
    </row>
    <row r="54" customFormat="false" ht="46.5" hidden="false" customHeight="true" outlineLevel="0" collapsed="false">
      <c r="A54" s="166" t="s">
        <v>380</v>
      </c>
      <c r="B54" s="172" t="s">
        <v>381</v>
      </c>
      <c r="C54" s="173" t="n">
        <v>45245</v>
      </c>
      <c r="D54" s="173" t="n">
        <v>45626</v>
      </c>
      <c r="E54" s="169" t="n">
        <v>0</v>
      </c>
      <c r="F54" s="169" t="n">
        <v>0</v>
      </c>
      <c r="G54" s="168" t="s">
        <v>326</v>
      </c>
      <c r="H54" s="168" t="s">
        <v>326</v>
      </c>
      <c r="I54" s="169" t="n">
        <v>0</v>
      </c>
      <c r="J54" s="169" t="n">
        <v>0</v>
      </c>
      <c r="K54" s="169" t="n">
        <v>0</v>
      </c>
      <c r="L54" s="169"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17</TotalTime>
  <Application>LibreOffice/5.3.6.1$Linux_X86_64 LibreOffice_project/30$Build-1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
  <cp:lastPrinted>2016-08-24T02:32:24Z</cp:lastPrinted>
  <dcterms:modified xsi:type="dcterms:W3CDTF">2025-03-13T15:48:08Z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ies>
</file>