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 function="false" hidden="false" localSheetId="11" name="_xlnm.Print_Area" vbProcedure="false">'8. Общие сведения'!$A$1:$B$98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<sst xmlns="http://schemas.openxmlformats.org/spreadsheetml/2006/main" count="1212" uniqueCount="643">
  <si>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</si>
  <si>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</si>
  <si>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</si>
  <si>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</si>
  <si>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</si>
  <si>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</si>
  <si>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</si>
  <si>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J_525-К-2</t>
  </si>
  <si>
    <t xml:space="preserve">         (идентификатор инвестиционного проекта)</t>
  </si>
  <si>
    <t xml:space="preserve">Техперевооружение Центральной котельной с. Слаутное с заменой теплогенерирующего оборудования установленной мощностью 5,34 Гкал на новое оборудование</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</si>
  <si>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</si>
  <si>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</si>
  <si>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</si>
  <si>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</si>
  <si>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</si>
  <si>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</si>
  <si>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</si>
  <si>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котельных</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</si>
  <si>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</si>
  <si>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</si>
  <si>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</si>
  <si>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</si>
  <si>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</si>
  <si>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</si>
  <si>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</si>
  <si>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</si>
  <si>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</si>
  <si>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</si>
  <si>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</si>
  <si>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Слаутное"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</si>
  <si>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</si>
  <si>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</si>
  <si>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</si>
  <si>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</si>
  <si>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</si>
  <si>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</si>
  <si>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</si>
  <si>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</si>
  <si>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</si>
  <si>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</si>
  <si>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</si>
  <si>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</si>
  <si>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</si>
  <si>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</si>
  <si>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</si>
  <si>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</si>
  <si>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</si>
  <si>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</si>
  <si>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</si>
  <si>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</si>
  <si>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</si>
  <si>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</si>
  <si>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</si>
  <si>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</si>
  <si>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</si>
  <si>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</si>
  <si>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</si>
  <si>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14,90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</si>
  <si>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</si>
  <si>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</si>
  <si>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</si>
  <si>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</si>
  <si>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</si>
  <si>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</si>
  <si>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</si>
  <si>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</si>
  <si>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</si>
  <si>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</si>
  <si>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</si>
  <si>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</si>
  <si>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</si>
  <si>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</si>
  <si>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</si>
  <si>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</si>
  <si>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</si>
  <si>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</si>
  <si>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</si>
  <si>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</si>
  <si>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</si>
  <si>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</si>
  <si>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</si>
  <si>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</si>
  <si>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</si>
  <si>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</si>
  <si>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</si>
  <si>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</si>
  <si>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</si>
  <si>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</si>
  <si>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</si>
  <si>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</si>
  <si>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</si>
  <si>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</si>
  <si>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</si>
  <si>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</si>
  <si>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</si>
  <si>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</si>
  <si>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</si>
  <si>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</si>
  <si>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</si>
  <si>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</si>
  <si>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</si>
  <si>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</si>
  <si>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</si>
  <si>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</si>
  <si>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</si>
  <si>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</si>
  <si>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</si>
  <si>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</si>
  <si>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</si>
  <si>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</si>
  <si>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</si>
  <si>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</si>
  <si>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</si>
  <si>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</si>
  <si>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</si>
  <si>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</si>
  <si>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</si>
  <si>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</si>
  <si>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</si>
  <si>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</si>
  <si>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</si>
  <si>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</si>
  <si>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</si>
  <si>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</si>
  <si>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</si>
  <si>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</si>
  <si>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</si>
  <si>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</si>
  <si>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</si>
  <si>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</si>
  <si>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</si>
  <si>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</si>
  <si>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</si>
  <si>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</si>
  <si>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</si>
  <si>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</si>
  <si>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</si>
  <si>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</si>
  <si>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</si>
  <si>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</si>
  <si>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поэтапное замещение выводимого из эксплуатации оборудования, в связи с его неудовлетворительным состоянием, </t>
  </si>
  <si>
    <t xml:space="preserve">Описание конкретных результатов реализации инвестиционного проекта</t>
  </si>
  <si>
    <t xml:space="preserve">Замена теплогенерирующего оборудования. 
Замена физически и морально устаревшего котельного оборудования приведет к снижению собственных нужд, оптимальной загрузки котельного оборудования и эффективной его работы. Прогнозируемое снижение УРУТ до 262.32 кг у.т/Гкал (утвержденный норматив УРУТ – 262.66 кг. у.т./Гкал).</t>
  </si>
  <si>
    <t xml:space="preserve">Описание состава объектов инвестиционной деятельности их количества и характеристик в отношении каждого такого объекта</t>
  </si>
  <si>
    <t xml:space="preserve">Замена теплогенерирующего оборудования марок КВр-0,93,КВр-0,63. </t>
  </si>
  <si>
    <t xml:space="preserve">Удельные стоимостные показатели реализации инвестиционного проекта (млн. руб./Гкал)</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</si>
  <si>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</si>
  <si>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</si>
  <si>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</si>
  <si>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Концессионное соглашение в отношении объектов коммунальной инфраструктуры теплоснабжения и водоснабжения, находящихся в муниципальной сосбтвенности сельского поселения "село Слаутное"  Пенжинского муниципального района Камчатского края №1 от 14.07.2017 г. Неудовлетворительное состояние котлоагрегатов, возможность восстановления теплообменных поверхностей заводом изготовителем не предусмотрена, в связи с сильным физическим износом поверхностей нагрева котлы выдают низки КПД, что ведет к увеличению расхода топлива на выработку тепловой энергии и недопоставки заданых параметров до потребителя (Акт технического освидетельствования котлов макри КВр на Центральной котельной ТТУ с. Слаутное № 51 от 07.09.2021 г.).
В связи с тем, по проекту не планируется увеличения тепловой мощности более чем на 10 процентов, проект не соответвует условиям пункта 11 правил утверждения ИПР.</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</si>
  <si>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</si>
  <si>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</si>
  <si>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</si>
  <si>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</si>
  <si>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</si>
  <si>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</si>
  <si>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</si>
  <si>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</si>
  <si>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</si>
  <si>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</si>
  <si>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</si>
  <si>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</si>
  <si>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</si>
  <si>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</si>
  <si>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</si>
  <si>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</si>
  <si>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</si>
  <si>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</si>
  <si>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</si>
  <si>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</si>
  <si>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</si>
  <si>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</si>
  <si>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</si>
  <si>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</si>
  <si>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</si>
  <si>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</si>
  <si>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</si>
  <si>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</si>
  <si>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</si>
  <si>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</si>
  <si>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</si>
  <si>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</si>
  <si>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</si>
  <si>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</si>
  <si>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</si>
  <si>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</si>
  <si>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</si>
  <si>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</si>
  <si>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</si>
  <si>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</si>
  <si>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</si>
  <si>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</si>
  <si>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</si>
  <si>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</si>
  <si>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</si>
  <si>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</si>
  <si>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</si>
  <si>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</si>
  <si>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</si>
  <si>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</si>
  <si>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</si>
  <si>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</si>
  <si>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</si>
  <si>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</si>
  <si>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</si>
  <si>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</si>
  <si>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</si>
  <si>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</si>
  <si>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</si>
  <si>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</si>
  <si>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</si>
  <si>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</si>
  <si>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</si>
  <si>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</si>
  <si>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</si>
  <si>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</si>
  <si>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</si>
  <si>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</si>
  <si>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</si>
  <si>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</si>
  <si>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</si>
  <si>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</si>
  <si>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</si>
  <si>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</si>
  <si>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</si>
  <si>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</si>
  <si>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</si>
  <si>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</si>
  <si>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</si>
  <si>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</si>
  <si>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</si>
  <si>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</si>
  <si>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</si>
  <si>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</si>
  <si>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</si>
  <si>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</si>
  <si>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</si>
  <si>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</si>
  <si>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</si>
  <si>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</si>
  <si>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</si>
  <si>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</si>
  <si>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</si>
  <si>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</si>
  <si>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</si>
  <si>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</si>
  <si>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</si>
  <si>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</si>
  <si>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</si>
  <si>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</si>
  <si>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</si>
  <si>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</si>
  <si>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</si>
  <si>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</si>
  <si>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</si>
  <si>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</si>
  <si>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</si>
  <si>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</si>
  <si>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</si>
  <si>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</si>
  <si>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</si>
  <si>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</si>
  <si>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</si>
  <si>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</si>
  <si>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</si>
  <si>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</si>
  <si>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</si>
  <si>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</si>
  <si>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</si>
  <si>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</si>
  <si>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</si>
  <si>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</si>
  <si>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</si>
  <si>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</si>
  <si>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</si>
  <si>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</si>
  <si>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</si>
  <si>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</si>
  <si>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</si>
  <si>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</si>
  <si>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</si>
  <si>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</si>
  <si>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</si>
  <si>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</si>
  <si>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</si>
  <si>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</si>
  <si>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</si>
  <si>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</si>
  <si>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</si>
  <si>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</si>
  <si>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</si>
  <si>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</si>
  <si>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</si>
  <si>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</si>
  <si>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</si>
  <si>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</si>
  <si>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</si>
  <si>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</si>
  <si>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</si>
  <si>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</si>
  <si>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</si>
  <si>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</si>
  <si>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</si>
  <si>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</si>
  <si>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</si>
  <si>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</si>
  <si>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</si>
  <si>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</si>
  <si>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</si>
  <si>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</si>
  <si>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</si>
  <si>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</si>
  <si>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</si>
  <si>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</si>
  <si>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</si>
  <si>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</si>
  <si>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</si>
  <si>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</si>
  <si>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</si>
  <si>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</si>
  <si>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</si>
  <si>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</si>
  <si>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</si>
  <si>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</si>
  <si>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</si>
  <si>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</si>
  <si>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</si>
  <si>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</si>
  <si>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</si>
  <si>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</si>
  <si>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</si>
  <si>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</si>
  <si>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</si>
  <si>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</si>
  <si>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</si>
  <si>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</si>
  <si>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</si>
  <si>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</si>
  <si>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</si>
  <si>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</si>
  <si>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</si>
  <si>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</si>
  <si>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</si>
  <si>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</si>
  <si>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</si>
  <si>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</si>
  <si>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</si>
  <si>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</si>
  <si>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</si>
  <si>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</si>
  <si>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</si>
  <si>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</si>
  <si>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</si>
  <si>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</si>
  <si>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</si>
  <si>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</si>
  <si>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</si>
  <si>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</si>
  <si>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</si>
  <si>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</si>
  <si>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</si>
  <si>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</si>
  <si>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</si>
  <si>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</si>
  <si>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</si>
  <si>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</si>
  <si>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</si>
  <si>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</si>
  <si>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</si>
  <si>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</si>
  <si>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</si>
  <si>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</si>
  <si>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</si>
  <si>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</si>
  <si>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</si>
  <si>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</si>
  <si>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</si>
  <si>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</si>
  <si>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</si>
  <si>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Акционерное общество  "Южные электрические сети Камчатки"</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</si>
  <si>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</si>
  <si>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</si>
  <si>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</si>
  <si>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</si>
  <si>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</si>
  <si>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</si>
  <si>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</si>
  <si>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</si>
  <si>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</si>
  <si>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</si>
  <si>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</si>
  <si>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</si>
  <si>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</si>
  <si>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</si>
  <si>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</si>
  <si>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</si>
  <si>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</si>
  <si>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</si>
  <si>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</si>
  <si>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</si>
  <si>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</si>
  <si>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</si>
  <si>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</si>
  <si>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</si>
  <si>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</si>
  <si>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</si>
  <si>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</si>
  <si>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</si>
  <si>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</si>
  <si>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</si>
  <si>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</si>
  <si>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</si>
  <si>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</si>
  <si>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</si>
  <si>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</si>
  <si>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</si>
  <si>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</si>
  <si>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</si>
  <si>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</si>
  <si>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</si>
  <si>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</si>
  <si>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</si>
  <si>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</si>
  <si>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</si>
  <si>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</si>
  <si>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</si>
  <si>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</si>
  <si>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</si>
  <si>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</si>
  <si>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</si>
  <si>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</si>
  <si>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</si>
  <si>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</si>
  <si>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</si>
  <si>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</si>
  <si>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</si>
  <si>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</si>
  <si>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</si>
  <si>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</si>
  <si>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</si>
  <si>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</si>
  <si>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</si>
  <si>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</si>
  <si>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</si>
  <si>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</si>
  <si>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</si>
  <si>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</si>
  <si>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</si>
  <si>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</si>
  <si>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</si>
  <si>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</si>
  <si>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</si>
  <si>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</si>
  <si>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</si>
  <si>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</si>
  <si>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</si>
  <si>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</si>
  <si>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</si>
  <si>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</si>
  <si>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</si>
  <si>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</si>
  <si>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</si>
  <si>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</si>
  <si>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</si>
  <si>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</si>
  <si>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</si>
  <si>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</si>
  <si>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</si>
  <si>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</si>
  <si>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</si>
  <si>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</si>
  <si>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</si>
  <si>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</si>
  <si>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</si>
  <si>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</si>
  <si>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</si>
  <si>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</si>
  <si>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</si>
  <si>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</si>
  <si>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</si>
  <si>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</si>
  <si>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</si>
  <si>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</si>
  <si>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</si>
  <si>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</si>
  <si>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</si>
  <si>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</si>
  <si>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</si>
  <si>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</si>
  <si>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</si>
  <si>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</si>
  <si>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</si>
  <si>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</si>
  <si>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</si>
  <si>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</si>
  <si>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</si>
  <si>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</si>
  <si>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</si>
  <si>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</si>
  <si>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</si>
  <si>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</si>
  <si>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</si>
  <si>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</si>
  <si>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</si>
  <si>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</si>
  <si>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</si>
  <si>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</si>
  <si>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</si>
  <si>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</si>
  <si>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</si>
  <si>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</si>
  <si>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</si>
  <si>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</si>
  <si>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</si>
  <si>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</si>
  <si>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</si>
  <si>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</si>
  <si>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</si>
  <si>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</si>
  <si>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</si>
  <si>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</si>
  <si>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Котельное оборудование и материалы для монтажа</t>
  </si>
  <si>
    <t xml:space="preserve">Результат мониторинга цен</t>
  </si>
  <si>
    <t xml:space="preserve">Упрощенная закупка</t>
  </si>
  <si>
    <t xml:space="preserve">НПО КЗ АРСЕНАЛ (ООО)</t>
  </si>
  <si>
    <t xml:space="preserve">06.07.2020</t>
  </si>
  <si>
    <t xml:space="preserve">23.06.2020</t>
  </si>
  <si>
    <t xml:space="preserve">31.08.2020</t>
  </si>
  <si>
    <t xml:space="preserve">АЛТАЙЭНЕРГОКОНСАЛТИНГ (ООО)</t>
  </si>
  <si>
    <t xml:space="preserve">СК ПЛАТФОРМА (ООО)</t>
  </si>
  <si>
    <t xml:space="preserve">Прочие затраты</t>
  </si>
  <si>
    <t xml:space="preserve">Разработка ПСД по техническому перевооружению котельных в с.Тигиль и с.Седанка</t>
  </si>
  <si>
    <t xml:space="preserve">Укрупненный стоимостной показатель объектов аналогов</t>
  </si>
  <si>
    <t xml:space="preserve">Конкурс в электронной форме ЭТП</t>
  </si>
  <si>
    <t xml:space="preserve">ПИБ КАМСПЕЦПРОЕКТ (ООО)</t>
  </si>
  <si>
    <t xml:space="preserve">https://www.roseltorg.ru/</t>
  </si>
  <si>
    <t xml:space="preserve">01.07.2020</t>
  </si>
  <si>
    <t xml:space="preserve">07.09.2020</t>
  </si>
  <si>
    <t xml:space="preserve">07.03.2022</t>
  </si>
  <si>
    <t xml:space="preserve">Совместная закупка подрядных работ на несколько проектов. Сумма договора по проекту составляет  3 000 тыс.руб.
</t>
  </si>
  <si>
    <t xml:space="preserve">СИБТЕРМ (ООО)</t>
  </si>
  <si>
    <t xml:space="preserve"> СПКБ ЭНЕРГИЯ (ООО)</t>
  </si>
  <si>
    <t xml:space="preserve">Оборудование</t>
  </si>
  <si>
    <t xml:space="preserve">Котельное оборудование</t>
  </si>
  <si>
    <t xml:space="preserve">Запрос предложений в электронной форме ЭТП</t>
  </si>
  <si>
    <t xml:space="preserve">БКЭЗ (ООО)</t>
  </si>
  <si>
    <t xml:space="preserve">32211237722</t>
  </si>
  <si>
    <t xml:space="preserve">04.04.2022</t>
  </si>
  <si>
    <t xml:space="preserve">25.04.2022</t>
  </si>
  <si>
    <t xml:space="preserve">27.06.2022</t>
  </si>
  <si>
    <t xml:space="preserve">Закупка на ряд объектов, стоимость оборудования для проекта J_525-К-2: 1 359,6  тыс. руб. с НДС</t>
  </si>
  <si>
    <t xml:space="preserve">БЗКО ЭНЕРГИЯ (ООО)</t>
  </si>
  <si>
    <t xml:space="preserve">ГК ПВС СЕТЬ (ООО)</t>
  </si>
  <si>
    <t xml:space="preserve">ТД РегионЭнергоРесурс (ООО)</t>
  </si>
  <si>
    <t xml:space="preserve">КЭС (ООО)</t>
  </si>
  <si>
    <t xml:space="preserve">32211837422</t>
  </si>
  <si>
    <t xml:space="preserve">5.13.1.1</t>
  </si>
  <si>
    <t xml:space="preserve">Закупочная комиссия первого уровня по закупкам АО «ЮЭСК» </t>
  </si>
  <si>
    <t xml:space="preserve">12.12.2022</t>
  </si>
  <si>
    <t xml:space="preserve">162-ВП</t>
  </si>
  <si>
    <t xml:space="preserve">01.01.2023</t>
  </si>
  <si>
    <t xml:space="preserve">29.12.2022</t>
  </si>
  <si>
    <t xml:space="preserve">01.03.2023</t>
  </si>
  <si>
    <t xml:space="preserve">Закупка на ряд проектов, сумма по проекту 1,2 млн. руб. с НДС.</t>
  </si>
  <si>
    <t xml:space="preserve">ЛМЗ ЭНЕРГИЯ (ООО)</t>
  </si>
  <si>
    <t xml:space="preserve">Прочее</t>
  </si>
  <si>
    <t xml:space="preserve">Оказание услуг по перевозке грузов морским транспортом по населенным пунктам Камчатского Края</t>
  </si>
  <si>
    <t xml:space="preserve">ПЛК КАМЧАТКА (ООО)</t>
  </si>
  <si>
    <t xml:space="preserve">Закупка на ряд проектов, сумма по проекту 0,23 млн. руб. с НДС.</t>
  </si>
  <si>
    <t xml:space="preserve">Поставка котельного оборудования для технического перевооружения котельных с. Манилы, с. Аянка и с. Слаутное в рамках инвестиционных проектов (I_525-Кт-1, J_525-К-1 и J_525-К-2)</t>
  </si>
  <si>
    <t xml:space="preserve">Запрос предложений в электронной форме ЕЭТП</t>
  </si>
  <si>
    <t xml:space="preserve">КЗ ПКС (ООО)</t>
  </si>
  <si>
    <t xml:space="preserve">Закупка на ряд проектов, сумма по проекту 1,6 млн. руб. с НДС.</t>
  </si>
  <si>
    <t xml:space="preserve">ООО ЗАО АЛТАЙМАШ (ООО)</t>
  </si>
  <si>
    <t xml:space="preserve">ОКПД2 50.40.19 Оказание услуг по перевозке груза морским транспортом до ДЭС-4 с. Манилы</t>
  </si>
  <si>
    <t xml:space="preserve">Конкурс в электронной форме (МСП) ЕЭТП</t>
  </si>
  <si>
    <t xml:space="preserve">СЕВЕРТРАНС (ООО)</t>
  </si>
  <si>
    <t xml:space="preserve">Закупка на ряд проектов, сумма по проекту 0,22 млн. руб. с НДС.</t>
  </si>
  <si>
    <t xml:space="preserve">АЛАН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</si>
  <si>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</si>
  <si>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</si>
  <si>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</si>
  <si>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</si>
  <si>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</si>
  <si>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</si>
  <si>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</si>
  <si>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</si>
  <si>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И </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</si>
  <si>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</si>
  <si>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</si>
  <si>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</si>
  <si>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</si>
  <si>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</si>
  <si>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</si>
  <si>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 №08-21/6-916 от 31.08.2020 г. </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</si>
  <si>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</si>
  <si>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</si>
  <si>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</si>
  <si>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</si>
  <si>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08-21/3 от 26.05.2020:</t>
  </si>
  <si>
    <t xml:space="preserve">ООО НПО КЗ "Арсенал"</t>
  </si>
  <si>
    <t xml:space="preserve"> - по договорам поставки основного оборудования 08-21/3 от 25.04.2022:</t>
  </si>
  <si>
    <t xml:space="preserve">БКЭЗ (ООО) Закупка на ряд объектов, стоимость оборудования для проекта J_525-К-2: 1 359,6  тыс. руб. с НДС</t>
  </si>
  <si>
    <t xml:space="preserve"> - по договорам поставки основного оборудования №08-21/4-1423 от 26.12.20222:</t>
  </si>
  <si>
    <t xml:space="preserve">ООО КЭС </t>
  </si>
  <si>
    <t xml:space="preserve"> - по договорам поставки основного оборудования №08-14/9-1100 от 13.11.2023</t>
  </si>
  <si>
    <t xml:space="preserve">ООО КЗ "Промкотлоснаб"</t>
  </si>
  <si>
    <t xml:space="preserve"> - по прочим договорам 10-08/702 от 24.07.2023</t>
  </si>
  <si>
    <t xml:space="preserve">ПЛК Камчатка ООО </t>
  </si>
  <si>
    <t xml:space="preserve"> - по прочим договорам 10-08/457 от 29.05.2024</t>
  </si>
  <si>
    <t xml:space="preserve">Севертранс ООО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</si>
  <si>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</si>
  <si>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</si>
  <si>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</si>
  <si>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</si>
  <si>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</si>
  <si>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</si>
  <si>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</si>
  <si>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</si>
  <si>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</si>
  <si>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</si>
  <si>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</si>
  <si>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</si>
  <si>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</si>
  <si>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</si>
  <si>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ООО НПО КЗ "Арсенал",БКЭЗ (ООО), ООО КЭС; ООО КЗ "Промкотлоснаб"</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</si>
  <si>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</si>
  <si>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</si>
  <si>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</si>
  <si>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</si>
  <si>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</si>
  <si>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</si>
  <si>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</si>
  <si>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</si>
  <si>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</si>
  <si>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</si>
  <si>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Введено оборудование мощностью 0,8 Гкал в 2020 году.Введено оборудование мощностью 0,8 Гкал в 2022 году. Введено оборудование мощностью 0,54 Гкал в 2023 году. .Введено оборудование мощностью 0,8 Гкал в 2042 году</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</si>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</sst>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6">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mmm/yy"/>
    <numFmt numFmtId="175" formatCode="0.0"/>
    <numFmt numFmtId="176" formatCode="dd\.mm\.yyyy"/>
    <numFmt numFmtId="177" formatCode="0"/>
    <numFmt numFmtId="178" formatCode="_-* #,##0_р_._-;\-* #,##0_р_._-;_-* \-??_р_._-;_-@_-"/>
    <numFmt numFmtId="179" formatCode="_-* #,##0.00\ _₽_-;\-* #,##0.00\ _₽_-;_-* \-??\ _₽_-;_-@_-"/>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2">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right style="thin"/>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style="medium"/>
      <bottom style="thin"/>
      <diagonal/>
    </border>
    <border diagonalUp="false" diagonalDown="false">
      <left style="medium"/>
      <right style="medium"/>
      <top/>
      <bottom/>
      <diagonal/>
    </border>
  </borders>
  <cellStyleXfs count="9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8">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81" applyFont="true" applyBorder="false" applyAlignment="false" applyProtection="false">
      <alignment horizontal="general" vertical="bottom" textRotation="0" wrapText="false" indent="0" shrinkToFit="false"/>
      <protection locked="true" hidden="false"/>
    </xf>
    <xf numFmtId="164" fontId="28" fillId="0" borderId="0" xfId="81" applyFont="true" applyBorder="false" applyAlignment="false" applyProtection="false">
      <alignment horizontal="general" vertical="bottom" textRotation="0" wrapText="false" indent="0" shrinkToFit="false"/>
      <protection locked="true" hidden="false"/>
    </xf>
    <xf numFmtId="164" fontId="29" fillId="0" borderId="0" xfId="81"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center" textRotation="0" wrapText="false" indent="0" shrinkToFit="false"/>
      <protection locked="true" hidden="false"/>
    </xf>
    <xf numFmtId="164" fontId="29" fillId="0" borderId="0" xfId="81"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bottom" textRotation="0" wrapText="false" indent="0" shrinkToFit="false"/>
      <protection locked="true" hidden="false"/>
    </xf>
    <xf numFmtId="164" fontId="31" fillId="0" borderId="0" xfId="81"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81" applyFont="true" applyBorder="true" applyAlignment="true" applyProtection="false">
      <alignment horizontal="center" vertical="center" textRotation="0" wrapText="false" indent="0" shrinkToFit="false"/>
      <protection locked="true" hidden="false"/>
    </xf>
    <xf numFmtId="164" fontId="33" fillId="0" borderId="0" xfId="81" applyFont="true" applyBorder="false" applyAlignment="true" applyProtection="false">
      <alignment horizontal="general" vertical="center" textRotation="0" wrapText="false" indent="0" shrinkToFit="false"/>
      <protection locked="true" hidden="false"/>
    </xf>
    <xf numFmtId="164" fontId="33" fillId="0" borderId="0" xfId="81" applyFont="true" applyBorder="false" applyAlignment="true" applyProtection="false">
      <alignment horizontal="center" vertical="center" textRotation="0" wrapText="false" indent="0" shrinkToFit="false"/>
      <protection locked="true" hidden="false"/>
    </xf>
    <xf numFmtId="164" fontId="34" fillId="0" borderId="0" xfId="81" applyFont="true" applyBorder="true" applyAlignment="true" applyProtection="false">
      <alignment horizontal="center" vertical="center" textRotation="0" wrapText="true" indent="0" shrinkToFit="false"/>
      <protection locked="true" hidden="false"/>
    </xf>
    <xf numFmtId="164" fontId="35" fillId="0" borderId="0" xfId="81" applyFont="true" applyBorder="false" applyAlignment="true" applyProtection="false">
      <alignment horizontal="general" vertical="center" textRotation="0" wrapText="false" indent="0" shrinkToFit="false"/>
      <protection locked="true" hidden="false"/>
    </xf>
    <xf numFmtId="164" fontId="36" fillId="0" borderId="0" xfId="81" applyFont="true" applyBorder="true" applyAlignment="true" applyProtection="false">
      <alignment horizontal="center" vertical="center" textRotation="0" wrapText="false" indent="0" shrinkToFit="false"/>
      <protection locked="true" hidden="false"/>
    </xf>
    <xf numFmtId="164" fontId="36" fillId="0" borderId="0" xfId="81" applyFont="true" applyBorder="false" applyAlignment="true" applyProtection="false">
      <alignment horizontal="general" vertical="center" textRotation="0" wrapText="false" indent="0" shrinkToFit="false"/>
      <protection locked="true" hidden="false"/>
    </xf>
    <xf numFmtId="164" fontId="33" fillId="0" borderId="0" xfId="81" applyFont="true" applyBorder="true" applyAlignment="true" applyProtection="false">
      <alignment horizontal="center" vertical="center" textRotation="0" wrapText="true" indent="0" shrinkToFit="false"/>
      <protection locked="true" hidden="false"/>
    </xf>
    <xf numFmtId="164" fontId="37" fillId="0" borderId="0" xfId="81" applyFont="true" applyBorder="true" applyAlignment="true" applyProtection="false">
      <alignment horizontal="center" vertical="center" textRotation="0" wrapText="false" indent="0" shrinkToFit="false"/>
      <protection locked="true" hidden="false"/>
    </xf>
    <xf numFmtId="164" fontId="29" fillId="0" borderId="0" xfId="81" applyFont="true" applyBorder="true" applyAlignment="false" applyProtection="false">
      <alignment horizontal="general" vertical="bottom" textRotation="0" wrapText="false" indent="0" shrinkToFit="false"/>
      <protection locked="true" hidden="false"/>
    </xf>
    <xf numFmtId="164" fontId="38" fillId="0" borderId="0" xfId="81" applyFont="true" applyBorder="false" applyAlignment="false" applyProtection="false">
      <alignment horizontal="general" vertical="bottom" textRotation="0" wrapText="false" indent="0" shrinkToFit="false"/>
      <protection locked="true" hidden="false"/>
    </xf>
    <xf numFmtId="164" fontId="37" fillId="0" borderId="0" xfId="81" applyFont="true" applyBorder="false" applyAlignment="true" applyProtection="false">
      <alignment horizontal="center" vertical="center" textRotation="0" wrapText="false" indent="0" shrinkToFit="false"/>
      <protection locked="true" hidden="false"/>
    </xf>
    <xf numFmtId="164" fontId="34" fillId="0" borderId="0" xfId="81" applyFont="true" applyBorder="false" applyAlignment="true" applyProtection="false">
      <alignment horizontal="general" vertical="center" textRotation="0" wrapText="false" indent="0" shrinkToFit="false"/>
      <protection locked="true" hidden="false"/>
    </xf>
    <xf numFmtId="164" fontId="36" fillId="0" borderId="10" xfId="81" applyFont="true" applyBorder="true" applyAlignment="true" applyProtection="false">
      <alignment horizontal="general" vertical="center" textRotation="0" wrapText="true" indent="0" shrinkToFit="false"/>
      <protection locked="true" hidden="false"/>
    </xf>
    <xf numFmtId="164" fontId="36" fillId="0" borderId="11" xfId="81" applyFont="true" applyBorder="true" applyAlignment="true" applyProtection="false">
      <alignment horizontal="center" vertical="center" textRotation="0" wrapText="true" indent="0" shrinkToFit="false"/>
      <protection locked="true" hidden="false"/>
    </xf>
    <xf numFmtId="164" fontId="36" fillId="0" borderId="10" xfId="81" applyFont="true" applyBorder="true" applyAlignment="true" applyProtection="false">
      <alignment horizontal="center" vertical="center" textRotation="0" wrapText="true" indent="0" shrinkToFit="false"/>
      <protection locked="true" hidden="false"/>
    </xf>
    <xf numFmtId="164" fontId="36" fillId="0" borderId="0" xfId="81" applyFont="true" applyBorder="true" applyAlignment="true" applyProtection="false">
      <alignment horizontal="general" vertical="center" textRotation="0" wrapText="false" indent="0" shrinkToFit="false"/>
      <protection locked="true" hidden="false"/>
    </xf>
    <xf numFmtId="164" fontId="37" fillId="0" borderId="0" xfId="81" applyFont="true" applyBorder="true" applyAlignment="true" applyProtection="false">
      <alignment horizontal="center" vertical="center" textRotation="0" wrapText="false" indent="0" shrinkToFit="false"/>
      <protection locked="true" hidden="false"/>
    </xf>
    <xf numFmtId="164" fontId="38" fillId="0" borderId="0" xfId="81" applyFont="true" applyBorder="true" applyAlignment="false" applyProtection="false">
      <alignment horizontal="general" vertical="bottom" textRotation="0" wrapText="false" indent="0" shrinkToFit="false"/>
      <protection locked="true" hidden="false"/>
    </xf>
    <xf numFmtId="169" fontId="36" fillId="0" borderId="10" xfId="81" applyFont="true" applyBorder="true" applyAlignment="true" applyProtection="false">
      <alignment horizontal="general" vertical="center" textRotation="0" wrapText="false" indent="0" shrinkToFit="false"/>
      <protection locked="true" hidden="false"/>
    </xf>
    <xf numFmtId="164" fontId="36" fillId="0" borderId="11" xfId="81" applyFont="true" applyBorder="true" applyAlignment="true" applyProtection="false">
      <alignment horizontal="left" vertical="center" textRotation="0" wrapText="true" indent="0" shrinkToFit="false"/>
      <protection locked="true" hidden="false"/>
    </xf>
    <xf numFmtId="164" fontId="36" fillId="0" borderId="11" xfId="81" applyFont="true" applyBorder="true" applyAlignment="true" applyProtection="false">
      <alignment horizontal="general" vertical="center" textRotation="0" wrapText="true" indent="0" shrinkToFit="false"/>
      <protection locked="true" hidden="false"/>
    </xf>
    <xf numFmtId="169" fontId="36" fillId="0" borderId="10" xfId="81" applyFont="true" applyBorder="true" applyAlignment="true" applyProtection="false">
      <alignment horizontal="center" vertical="center" textRotation="0" wrapText="false" indent="0" shrinkToFit="false"/>
      <protection locked="true" hidden="false"/>
    </xf>
    <xf numFmtId="164" fontId="36" fillId="0" borderId="10" xfId="81" applyFont="true" applyBorder="true" applyAlignment="true" applyProtection="false">
      <alignment horizontal="left" vertical="center" textRotation="0" wrapText="true" indent="0" shrinkToFit="false"/>
      <protection locked="true" hidden="false"/>
    </xf>
    <xf numFmtId="164" fontId="36" fillId="24" borderId="0" xfId="81" applyFont="true" applyBorder="true" applyAlignment="true" applyProtection="false">
      <alignment horizontal="general" vertical="center" textRotation="0" wrapText="false" indent="0" shrinkToFit="false"/>
      <protection locked="true" hidden="false"/>
    </xf>
    <xf numFmtId="164" fontId="37" fillId="24" borderId="0" xfId="81" applyFont="true" applyBorder="true" applyAlignment="true" applyProtection="false">
      <alignment horizontal="center" vertical="center" textRotation="0" wrapText="false" indent="0" shrinkToFit="false"/>
      <protection locked="true" hidden="false"/>
    </xf>
    <xf numFmtId="164" fontId="38" fillId="24" borderId="0" xfId="81" applyFont="true" applyBorder="true" applyAlignment="false" applyProtection="false">
      <alignment horizontal="general" vertical="bottom" textRotation="0" wrapText="false" indent="0" shrinkToFit="false"/>
      <protection locked="true" hidden="false"/>
    </xf>
    <xf numFmtId="164" fontId="38" fillId="24" borderId="0" xfId="81" applyFont="true" applyBorder="false" applyAlignment="false" applyProtection="false">
      <alignment horizontal="general" vertical="bottom" textRotation="0" wrapText="false" indent="0" shrinkToFit="false"/>
      <protection locked="true" hidden="false"/>
    </xf>
    <xf numFmtId="166" fontId="18" fillId="0" borderId="10" xfId="81" applyFont="true" applyBorder="true" applyAlignment="true" applyProtection="false">
      <alignment horizontal="center" vertical="center" textRotation="0" wrapText="true" indent="0" shrinkToFit="false"/>
      <protection locked="true" hidden="false"/>
    </xf>
    <xf numFmtId="164" fontId="36" fillId="0" borderId="10" xfId="81" applyFont="true" applyBorder="true" applyAlignment="true" applyProtection="false">
      <alignment horizontal="left" vertical="center" textRotation="0" wrapText="true" indent="0" shrinkToFit="false"/>
      <protection locked="true" hidden="false"/>
    </xf>
    <xf numFmtId="164" fontId="21" fillId="0" borderId="0" xfId="81" applyFont="true" applyBorder="true" applyAlignment="false" applyProtection="false">
      <alignment horizontal="general" vertical="bottom" textRotation="0" wrapText="false" indent="0" shrinkToFit="false"/>
      <protection locked="true" hidden="false"/>
    </xf>
    <xf numFmtId="170" fontId="36" fillId="0" borderId="10" xfId="81" applyFont="true" applyBorder="true" applyAlignment="true" applyProtection="false">
      <alignment horizontal="center" vertical="center" textRotation="0" wrapText="true" indent="0" shrinkToFit="false"/>
      <protection locked="true" hidden="false"/>
    </xf>
    <xf numFmtId="164" fontId="39" fillId="0" borderId="0" xfId="81" applyFont="true" applyBorder="true" applyAlignment="true" applyProtection="false">
      <alignment horizontal="center" vertical="center" textRotation="0" wrapText="false" indent="0" shrinkToFit="false"/>
      <protection locked="true" hidden="false"/>
    </xf>
    <xf numFmtId="164" fontId="40" fillId="0" borderId="0" xfId="81" applyFont="true" applyBorder="true" applyAlignment="true" applyProtection="false">
      <alignment horizontal="center" vertical="center" textRotation="0" wrapText="false" indent="0" shrinkToFit="false"/>
      <protection locked="true" hidden="false"/>
    </xf>
    <xf numFmtId="164" fontId="36" fillId="0" borderId="12" xfId="81" applyFont="true" applyBorder="true" applyAlignment="true" applyProtection="false">
      <alignment horizontal="general" vertical="center" textRotation="0" wrapText="false" indent="0" shrinkToFit="false"/>
      <protection locked="true" hidden="false"/>
    </xf>
    <xf numFmtId="164" fontId="41" fillId="0" borderId="10" xfId="81" applyFont="true" applyBorder="true" applyAlignment="true" applyProtection="false">
      <alignment horizontal="center" vertical="center" textRotation="0" wrapText="true" indent="0" shrinkToFit="false"/>
      <protection locked="true" hidden="false"/>
    </xf>
    <xf numFmtId="164" fontId="33" fillId="0" borderId="10" xfId="81" applyFont="true" applyBorder="true" applyAlignment="true" applyProtection="false">
      <alignment horizontal="center" vertical="center" textRotation="0" wrapText="true" indent="0" shrinkToFit="false"/>
      <protection locked="true" hidden="false"/>
    </xf>
    <xf numFmtId="164" fontId="40" fillId="0" borderId="10" xfId="69" applyFont="true" applyBorder="true" applyAlignment="true" applyProtection="false">
      <alignment horizontal="center" vertical="center" textRotation="0" wrapText="true" indent="0" shrinkToFit="false"/>
      <protection locked="true" hidden="false"/>
    </xf>
    <xf numFmtId="164" fontId="41" fillId="0" borderId="11" xfId="81" applyFont="true" applyBorder="true" applyAlignment="true" applyProtection="false">
      <alignment horizontal="center" vertical="center" textRotation="0" wrapText="true" indent="0" shrinkToFit="false"/>
      <protection locked="true" hidden="false"/>
    </xf>
    <xf numFmtId="166" fontId="41" fillId="0" borderId="10" xfId="81" applyFont="true" applyBorder="true" applyAlignment="true" applyProtection="false">
      <alignment horizontal="center" vertical="center" textRotation="0" wrapText="true" indent="0" shrinkToFit="false"/>
      <protection locked="true" hidden="false"/>
    </xf>
    <xf numFmtId="164" fontId="13" fillId="0" borderId="10" xfId="81" applyFont="true" applyBorder="true" applyAlignment="true" applyProtection="false">
      <alignment horizontal="center" vertical="center" textRotation="0" wrapText="false" indent="0" shrinkToFit="false"/>
      <protection locked="true" hidden="false"/>
    </xf>
    <xf numFmtId="164" fontId="18" fillId="0" borderId="0" xfId="67" applyFont="true" applyBorder="false" applyAlignment="true" applyProtection="false">
      <alignment horizontal="left" vertical="bottom" textRotation="0" wrapText="false" indent="0" shrinkToFit="false"/>
      <protection locked="true" hidden="false"/>
    </xf>
    <xf numFmtId="164" fontId="34" fillId="0" borderId="0" xfId="81" applyFont="true" applyBorder="true" applyAlignment="true" applyProtection="false">
      <alignment horizontal="center" vertical="center" textRotation="0" wrapText="false" indent="0" shrinkToFit="false"/>
      <protection locked="true" hidden="false"/>
    </xf>
    <xf numFmtId="164" fontId="18" fillId="0" borderId="12" xfId="67" applyFont="true" applyBorder="true" applyAlignment="true" applyProtection="false">
      <alignment horizontal="left" vertical="center" textRotation="0" wrapText="false" indent="0" shrinkToFit="false"/>
      <protection locked="true" hidden="false"/>
    </xf>
    <xf numFmtId="164" fontId="18" fillId="0" borderId="0" xfId="67" applyFont="true" applyBorder="false" applyAlignment="true" applyProtection="false">
      <alignment horizontal="left" vertical="center" textRotation="0" wrapText="false" indent="0" shrinkToFit="false"/>
      <protection locked="true" hidden="false"/>
    </xf>
    <xf numFmtId="164" fontId="32" fillId="0" borderId="10" xfId="67" applyFont="true" applyBorder="true" applyAlignment="true" applyProtection="false">
      <alignment horizontal="center" vertical="center" textRotation="0" wrapText="false" indent="0" shrinkToFit="false"/>
      <protection locked="true" hidden="false"/>
    </xf>
    <xf numFmtId="164" fontId="32" fillId="0" borderId="10" xfId="67" applyFont="true" applyBorder="true" applyAlignment="true" applyProtection="false">
      <alignment horizontal="center" vertical="center" textRotation="0" wrapText="true" indent="0" shrinkToFit="false"/>
      <protection locked="true" hidden="false"/>
    </xf>
    <xf numFmtId="164" fontId="32" fillId="0" borderId="10" xfId="67" applyFont="true" applyBorder="true" applyAlignment="true" applyProtection="false">
      <alignment horizontal="center" vertical="center" textRotation="0" wrapText="true" indent="0" shrinkToFit="false"/>
      <protection locked="true" hidden="false"/>
    </xf>
    <xf numFmtId="164" fontId="32" fillId="0" borderId="11" xfId="67" applyFont="true" applyBorder="true" applyAlignment="true" applyProtection="false">
      <alignment horizontal="center" vertical="center" textRotation="0" wrapText="true" indent="0" shrinkToFit="false"/>
      <protection locked="true" hidden="false"/>
    </xf>
    <xf numFmtId="164" fontId="32" fillId="0" borderId="13" xfId="67" applyFont="true" applyBorder="true" applyAlignment="true" applyProtection="false">
      <alignment horizontal="center" vertical="center" textRotation="0" wrapText="true" indent="0" shrinkToFit="false"/>
      <protection locked="true" hidden="false"/>
    </xf>
    <xf numFmtId="164" fontId="18" fillId="0" borderId="10" xfId="67" applyFont="true" applyBorder="true" applyAlignment="true" applyProtection="false">
      <alignment horizontal="center" vertical="top" textRotation="0" wrapText="false" indent="0" shrinkToFit="false"/>
      <protection locked="true" hidden="false"/>
    </xf>
    <xf numFmtId="166" fontId="18" fillId="0" borderId="10" xfId="67" applyFont="true" applyBorder="true" applyAlignment="true" applyProtection="false">
      <alignment horizontal="center" vertical="center" textRotation="0" wrapText="false" indent="0" shrinkToFit="false"/>
      <protection locked="true" hidden="false"/>
    </xf>
    <xf numFmtId="164" fontId="42" fillId="0" borderId="0" xfId="67" applyFont="true" applyBorder="false" applyAlignment="true" applyProtection="false">
      <alignment horizontal="left" vertical="bottom" textRotation="0" wrapText="false" indent="0" shrinkToFit="false"/>
      <protection locked="true" hidden="false"/>
    </xf>
    <xf numFmtId="164" fontId="43" fillId="0" borderId="0" xfId="67" applyFont="true" applyBorder="false" applyAlignment="true" applyProtection="false">
      <alignment horizontal="left" vertical="bottom" textRotation="0" wrapText="false" indent="0" shrinkToFit="false"/>
      <protection locked="true" hidden="false"/>
    </xf>
    <xf numFmtId="164" fontId="18" fillId="0" borderId="0" xfId="67" applyFont="true" applyBorder="true" applyAlignment="true" applyProtection="false">
      <alignment horizontal="left" vertical="bottom" textRotation="0" wrapText="false" indent="0" shrinkToFit="false"/>
      <protection locked="true" hidden="false"/>
    </xf>
    <xf numFmtId="169" fontId="18" fillId="0" borderId="0" xfId="67" applyFont="true" applyBorder="true" applyAlignment="true" applyProtection="false">
      <alignment horizontal="left" vertical="top" textRotation="0" wrapText="false" indent="0" shrinkToFit="false"/>
      <protection locked="true" hidden="false"/>
    </xf>
    <xf numFmtId="164" fontId="18" fillId="0" borderId="0" xfId="67" applyFont="true" applyBorder="true" applyAlignment="true" applyProtection="false">
      <alignment horizontal="general" vertical="center" textRotation="0" wrapText="false" indent="0" shrinkToFit="false"/>
      <protection locked="true" hidden="false"/>
    </xf>
    <xf numFmtId="164" fontId="18" fillId="0" borderId="0" xfId="67" applyFont="true" applyBorder="true" applyAlignment="true" applyProtection="false">
      <alignment horizontal="left" vertical="bottom" textRotation="0" wrapText="false" indent="0" shrinkToFit="false"/>
      <protection locked="true" hidden="false"/>
    </xf>
    <xf numFmtId="164" fontId="18" fillId="0" borderId="0" xfId="67" applyFont="true" applyBorder="true" applyAlignment="true" applyProtection="false">
      <alignment horizontal="general" vertical="top" textRotation="0" wrapText="true" indent="0" shrinkToFit="false"/>
      <protection locked="true" hidden="false"/>
    </xf>
    <xf numFmtId="164" fontId="18" fillId="0" borderId="0" xfId="67" applyFont="true" applyBorder="true" applyAlignment="true" applyProtection="false">
      <alignment horizontal="left" vertical="center" textRotation="0" wrapText="false" indent="0" shrinkToFit="false"/>
      <protection locked="true" hidden="false"/>
    </xf>
    <xf numFmtId="164" fontId="44" fillId="0" borderId="0" xfId="81" applyFont="true" applyBorder="true" applyAlignment="true" applyProtection="false">
      <alignment horizontal="center" vertical="center" textRotation="0" wrapText="false" indent="0" shrinkToFit="false"/>
      <protection locked="true" hidden="false"/>
    </xf>
    <xf numFmtId="164" fontId="41" fillId="0" borderId="0" xfId="81" applyFont="true" applyBorder="true" applyAlignment="true" applyProtection="false">
      <alignment horizontal="center" vertical="center" textRotation="0" wrapText="false" indent="0" shrinkToFit="false"/>
      <protection locked="true" hidden="false"/>
    </xf>
    <xf numFmtId="164" fontId="44" fillId="0" borderId="0" xfId="81" applyFont="true" applyBorder="true" applyAlignment="true" applyProtection="false">
      <alignment horizontal="center" vertical="center" textRotation="0" wrapText="true" indent="0" shrinkToFit="false"/>
      <protection locked="true" hidden="false"/>
    </xf>
    <xf numFmtId="164" fontId="32" fillId="0" borderId="13" xfId="67" applyFont="true" applyBorder="true" applyAlignment="true" applyProtection="false">
      <alignment horizontal="center" vertical="center" textRotation="0" wrapText="true" indent="0" shrinkToFit="false"/>
      <protection locked="true" hidden="false"/>
    </xf>
    <xf numFmtId="164" fontId="32" fillId="0" borderId="10" xfId="67" applyFont="true" applyBorder="true" applyAlignment="true" applyProtection="false">
      <alignment horizontal="center" vertical="top" textRotation="0" wrapText="false" indent="0" shrinkToFit="false"/>
      <protection locked="true" hidden="false"/>
    </xf>
    <xf numFmtId="169" fontId="18" fillId="0" borderId="0" xfId="67" applyFont="true" applyBorder="true" applyAlignment="true" applyProtection="false">
      <alignment horizontal="left" vertical="center" textRotation="0" wrapText="true" indent="0" shrinkToFit="false"/>
      <protection locked="true" hidden="false"/>
    </xf>
    <xf numFmtId="164" fontId="18" fillId="0" borderId="0" xfId="67" applyFont="true" applyBorder="true" applyAlignment="true" applyProtection="false">
      <alignment horizontal="left" vertical="center" textRotation="0" wrapText="true" indent="0" shrinkToFit="false"/>
      <protection locked="true" hidden="false"/>
    </xf>
    <xf numFmtId="164" fontId="42" fillId="0" borderId="0" xfId="67"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9" applyFont="true" applyBorder="true" applyAlignment="true" applyProtection="false">
      <alignment horizontal="general" vertical="center" textRotation="0" wrapText="true" indent="0" shrinkToFit="false"/>
      <protection locked="true" hidden="false"/>
    </xf>
    <xf numFmtId="164" fontId="36" fillId="0" borderId="11" xfId="81"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81" applyFont="true" applyBorder="true" applyAlignment="true" applyProtection="false">
      <alignment horizontal="general" vertical="center" textRotation="0" wrapText="false" indent="0" shrinkToFit="false"/>
      <protection locked="true" hidden="false"/>
    </xf>
    <xf numFmtId="164" fontId="37" fillId="0" borderId="0" xfId="80" applyFont="true" applyBorder="true" applyAlignment="true" applyProtection="false">
      <alignment horizontal="center" vertical="bottom" textRotation="0" wrapText="false" indent="0" shrinkToFit="false"/>
      <protection locked="true" hidden="false"/>
    </xf>
    <xf numFmtId="164" fontId="47" fillId="0" borderId="0" xfId="80" applyFont="true" applyBorder="false" applyAlignment="true" applyProtection="false">
      <alignment horizontal="general" vertical="bottom" textRotation="0" wrapText="false" indent="0" shrinkToFit="false"/>
      <protection locked="true" hidden="false"/>
    </xf>
    <xf numFmtId="164" fontId="47" fillId="0" borderId="0" xfId="80" applyFont="true" applyBorder="true" applyAlignment="true" applyProtection="false">
      <alignment horizontal="center" vertical="bottom" textRotation="0" wrapText="false" indent="0" shrinkToFit="false"/>
      <protection locked="true" hidden="false"/>
    </xf>
    <xf numFmtId="164" fontId="47" fillId="0" borderId="0" xfId="80" applyFont="true" applyBorder="true" applyAlignment="true" applyProtection="false">
      <alignment horizontal="center" vertical="bottom" textRotation="0" wrapText="false" indent="0" shrinkToFit="false"/>
      <protection locked="true" hidden="false"/>
    </xf>
    <xf numFmtId="164" fontId="47" fillId="0" borderId="0" xfId="80" applyFont="true" applyBorder="false" applyAlignment="true" applyProtection="false">
      <alignment horizontal="general" vertical="bottom" textRotation="0" wrapText="false" indent="0" shrinkToFit="false"/>
      <protection locked="true" hidden="false"/>
    </xf>
    <xf numFmtId="164" fontId="40" fillId="0" borderId="0" xfId="80" applyFont="true" applyBorder="true" applyAlignment="true" applyProtection="false">
      <alignment horizontal="center" vertical="bottom" textRotation="0" wrapText="false" indent="0" shrinkToFit="false"/>
      <protection locked="true" hidden="false"/>
    </xf>
    <xf numFmtId="164" fontId="40" fillId="0" borderId="0" xfId="80"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81" applyFont="true" applyBorder="false" applyAlignment="true" applyProtection="false">
      <alignment horizontal="left" vertical="center" textRotation="0" wrapText="false" indent="0" shrinkToFit="false"/>
      <protection locked="true" hidden="false"/>
    </xf>
    <xf numFmtId="164" fontId="53" fillId="0" borderId="0" xfId="81" applyFont="true" applyBorder="false" applyAlignment="false" applyProtection="false">
      <alignment horizontal="general" vertical="bottom" textRotation="0" wrapText="false" indent="0" shrinkToFit="false"/>
      <protection locked="true" hidden="false"/>
    </xf>
    <xf numFmtId="164" fontId="41" fillId="0" borderId="10" xfId="81" applyFont="true" applyBorder="true" applyAlignment="true" applyProtection="false">
      <alignment horizontal="center" vertical="center" textRotation="0" wrapText="false" indent="0" shrinkToFit="false"/>
      <protection locked="true" hidden="false"/>
    </xf>
    <xf numFmtId="164" fontId="33" fillId="0" borderId="10" xfId="81" applyFont="true" applyBorder="true" applyAlignment="true" applyProtection="false">
      <alignment horizontal="center" vertical="center" textRotation="0" wrapText="false" indent="0" shrinkToFit="false"/>
      <protection locked="true" hidden="false"/>
    </xf>
    <xf numFmtId="166" fontId="36" fillId="0" borderId="10" xfId="81" applyFont="true" applyBorder="true" applyAlignment="true" applyProtection="false">
      <alignment horizontal="general" vertical="center" textRotation="0" wrapText="false" indent="0" shrinkToFit="false"/>
      <protection locked="true" hidden="false"/>
    </xf>
    <xf numFmtId="166" fontId="36" fillId="0" borderId="11" xfId="81" applyFont="true" applyBorder="true" applyAlignment="true" applyProtection="false">
      <alignment horizontal="general" vertical="center" textRotation="0" wrapText="false" indent="0" shrinkToFit="false"/>
      <protection locked="true" hidden="false"/>
    </xf>
    <xf numFmtId="166" fontId="18" fillId="0" borderId="11" xfId="69" applyFont="true" applyBorder="true" applyAlignment="true" applyProtection="false">
      <alignment horizontal="center" vertical="center" textRotation="0" wrapText="true" indent="0" shrinkToFit="false"/>
      <protection locked="true" hidden="false"/>
    </xf>
    <xf numFmtId="164" fontId="0" fillId="0" borderId="0" xfId="82" applyFont="true" applyBorder="false" applyAlignment="false" applyProtection="false">
      <alignment horizontal="general" vertical="bottom" textRotation="0" wrapText="false" indent="0" shrinkToFit="false"/>
      <protection locked="true" hidden="false"/>
    </xf>
    <xf numFmtId="164" fontId="53" fillId="0" borderId="0" xfId="81" applyFont="true" applyBorder="false" applyAlignment="false" applyProtection="false">
      <alignment horizontal="general" vertical="bottom" textRotation="0" wrapText="false" indent="0" shrinkToFit="false"/>
      <protection locked="true" hidden="false"/>
    </xf>
    <xf numFmtId="164" fontId="53" fillId="0" borderId="0" xfId="81" applyFont="true" applyBorder="true" applyAlignment="false" applyProtection="false">
      <alignment horizontal="general" vertical="bottom" textRotation="0" wrapText="false" indent="0" shrinkToFit="false"/>
      <protection locked="true" hidden="false"/>
    </xf>
    <xf numFmtId="164" fontId="37" fillId="0" borderId="0" xfId="81" applyFont="true" applyBorder="false" applyAlignment="false" applyProtection="false">
      <alignment horizontal="general" vertical="bottom" textRotation="0" wrapText="false" indent="0" shrinkToFit="false"/>
      <protection locked="true" hidden="false"/>
    </xf>
    <xf numFmtId="164" fontId="46" fillId="0" borderId="0" xfId="82" applyFont="true" applyBorder="false" applyAlignment="false" applyProtection="false">
      <alignment horizontal="general" vertical="bottom" textRotation="0" wrapText="false" indent="0" shrinkToFit="false"/>
      <protection locked="true" hidden="false"/>
    </xf>
    <xf numFmtId="164" fontId="37" fillId="0" borderId="0" xfId="82" applyFont="true" applyBorder="false" applyAlignment="true" applyProtection="false">
      <alignment horizontal="general" vertical="center" textRotation="0" wrapText="true" indent="0" shrinkToFit="false"/>
      <protection locked="true" hidden="false"/>
    </xf>
    <xf numFmtId="164" fontId="54" fillId="0" borderId="0" xfId="82" applyFont="true" applyBorder="false" applyAlignment="true" applyProtection="false">
      <alignment horizontal="general" vertical="center" textRotation="0" wrapText="true" indent="0" shrinkToFit="false"/>
      <protection locked="true" hidden="false"/>
    </xf>
    <xf numFmtId="164" fontId="55" fillId="0" borderId="0" xfId="76" applyFont="true" applyBorder="false" applyAlignment="true" applyProtection="false">
      <alignment horizontal="general" vertical="center" textRotation="0" wrapText="false" indent="0" shrinkToFit="false"/>
      <protection locked="true" hidden="false"/>
    </xf>
    <xf numFmtId="164" fontId="13" fillId="0" borderId="0" xfId="76" applyFont="true" applyBorder="false" applyAlignment="true" applyProtection="false">
      <alignment horizontal="general" vertical="center" textRotation="0" wrapText="false" indent="0" shrinkToFit="false"/>
      <protection locked="true" hidden="false"/>
    </xf>
    <xf numFmtId="164" fontId="56" fillId="0" borderId="0" xfId="76" applyFont="true" applyBorder="false" applyAlignment="true" applyProtection="false">
      <alignment horizontal="general" vertical="center" textRotation="0" wrapText="false" indent="0" shrinkToFit="false"/>
      <protection locked="true" hidden="false"/>
    </xf>
    <xf numFmtId="169" fontId="55" fillId="0" borderId="0" xfId="76" applyFont="true" applyBorder="false" applyAlignment="true" applyProtection="false">
      <alignment horizontal="general" vertical="center" textRotation="0" wrapText="false" indent="0" shrinkToFit="false"/>
      <protection locked="true" hidden="false"/>
    </xf>
    <xf numFmtId="169" fontId="56" fillId="0" borderId="0" xfId="76" applyFont="true" applyBorder="false" applyAlignment="true" applyProtection="false">
      <alignment horizontal="general" vertical="center" textRotation="0" wrapText="false" indent="0" shrinkToFit="false"/>
      <protection locked="true" hidden="false"/>
    </xf>
    <xf numFmtId="164" fontId="41" fillId="0" borderId="0" xfId="82" applyFont="true" applyBorder="false" applyAlignment="true" applyProtection="false">
      <alignment horizontal="center" vertical="bottom" textRotation="0" wrapText="false" indent="0" shrinkToFit="false"/>
      <protection locked="true" hidden="false"/>
    </xf>
    <xf numFmtId="169" fontId="55" fillId="0" borderId="0" xfId="76" applyFont="true" applyBorder="true" applyAlignment="true" applyProtection="false">
      <alignment horizontal="left" vertical="center" textRotation="0" wrapText="true" indent="0" shrinkToFit="false"/>
      <protection locked="true" hidden="false"/>
    </xf>
    <xf numFmtId="164" fontId="57" fillId="0" borderId="0" xfId="82" applyFont="true" applyBorder="false" applyAlignment="false" applyProtection="false">
      <alignment horizontal="general" vertical="bottom" textRotation="0" wrapText="false" indent="0" shrinkToFit="false"/>
      <protection locked="true" hidden="false"/>
    </xf>
    <xf numFmtId="164" fontId="55" fillId="0" borderId="16" xfId="82" applyFont="true" applyBorder="true" applyAlignment="true" applyProtection="false">
      <alignment horizontal="center" vertical="center" textRotation="0" wrapText="false" indent="0" shrinkToFit="false"/>
      <protection locked="true" hidden="false"/>
    </xf>
    <xf numFmtId="164" fontId="58" fillId="0" borderId="0" xfId="82" applyFont="true" applyBorder="false" applyAlignment="false" applyProtection="false">
      <alignment horizontal="general" vertical="bottom" textRotation="0" wrapText="false" indent="0" shrinkToFit="false"/>
      <protection locked="true" hidden="false"/>
    </xf>
    <xf numFmtId="164" fontId="0" fillId="0" borderId="0" xfId="82" applyFont="true" applyBorder="false" applyAlignment="true" applyProtection="false">
      <alignment horizontal="general" vertical="bottom" textRotation="0" wrapText="false" indent="0" shrinkToFit="false"/>
      <protection locked="true" hidden="false"/>
    </xf>
    <xf numFmtId="164" fontId="59" fillId="0" borderId="17" xfId="82" applyFont="true" applyBorder="true" applyAlignment="true" applyProtection="false">
      <alignment horizontal="general" vertical="center" textRotation="0" wrapText="false" indent="0" shrinkToFit="false"/>
      <protection locked="true" hidden="false"/>
    </xf>
    <xf numFmtId="166" fontId="59" fillId="0" borderId="18" xfId="82" applyFont="true" applyBorder="true" applyAlignment="true" applyProtection="false">
      <alignment horizontal="center" vertical="center" textRotation="0" wrapText="false" indent="0" shrinkToFit="false"/>
      <protection locked="true" hidden="false"/>
    </xf>
    <xf numFmtId="164" fontId="59" fillId="0" borderId="0" xfId="82" applyFont="true" applyBorder="false" applyAlignment="false" applyProtection="false">
      <alignment horizontal="general" vertical="bottom" textRotation="0" wrapText="false" indent="0" shrinkToFit="false"/>
      <protection locked="true" hidden="false"/>
    </xf>
    <xf numFmtId="164" fontId="55" fillId="0" borderId="12" xfId="82" applyFont="true" applyBorder="true" applyAlignment="true" applyProtection="false">
      <alignment horizontal="center" vertical="bottom" textRotation="0" wrapText="false" indent="0" shrinkToFit="false"/>
      <protection locked="true" hidden="false"/>
    </xf>
    <xf numFmtId="164" fontId="59" fillId="0" borderId="12" xfId="82" applyFont="true" applyBorder="true" applyAlignment="true" applyProtection="false">
      <alignment horizontal="general" vertical="bottom" textRotation="0" wrapText="false" indent="0" shrinkToFit="false"/>
      <protection locked="true" hidden="false"/>
    </xf>
    <xf numFmtId="164" fontId="59" fillId="0" borderId="19" xfId="82" applyFont="true" applyBorder="true" applyAlignment="true" applyProtection="false">
      <alignment horizontal="general" vertical="center" textRotation="0" wrapText="false" indent="0" shrinkToFit="false"/>
      <protection locked="true" hidden="false"/>
    </xf>
    <xf numFmtId="166" fontId="59" fillId="0" borderId="10" xfId="82" applyFont="true" applyBorder="true" applyAlignment="true" applyProtection="false">
      <alignment horizontal="center" vertical="center" textRotation="0" wrapText="false" indent="0" shrinkToFit="false"/>
      <protection locked="true" hidden="false"/>
    </xf>
    <xf numFmtId="164" fontId="59" fillId="0" borderId="10" xfId="82" applyFont="true" applyBorder="true" applyAlignment="true" applyProtection="false">
      <alignment horizontal="center" vertical="center" textRotation="0" wrapText="false" indent="0" shrinkToFit="false"/>
      <protection locked="true" hidden="false"/>
    </xf>
    <xf numFmtId="164" fontId="59" fillId="0" borderId="20" xfId="82" applyFont="true" applyBorder="true" applyAlignment="true" applyProtection="false">
      <alignment horizontal="general" vertical="center" textRotation="0" wrapText="false" indent="0" shrinkToFit="false"/>
      <protection locked="true" hidden="false"/>
    </xf>
    <xf numFmtId="166" fontId="59" fillId="0" borderId="21" xfId="82" applyFont="true" applyBorder="true" applyAlignment="true" applyProtection="false">
      <alignment horizontal="center" vertical="center" textRotation="0" wrapText="false" indent="0" shrinkToFit="false"/>
      <protection locked="true" hidden="false"/>
    </xf>
    <xf numFmtId="164" fontId="59" fillId="0" borderId="10" xfId="82" applyFont="true" applyBorder="true" applyAlignment="true" applyProtection="false">
      <alignment horizontal="center" vertical="center" textRotation="0" wrapText="true" indent="0" shrinkToFit="false"/>
      <protection locked="true" hidden="false"/>
    </xf>
    <xf numFmtId="164" fontId="59" fillId="0" borderId="0" xfId="82" applyFont="true" applyBorder="true" applyAlignment="true" applyProtection="false">
      <alignment horizontal="center" vertical="center" textRotation="0" wrapText="false" indent="0" shrinkToFit="false"/>
      <protection locked="true" hidden="false"/>
    </xf>
    <xf numFmtId="164" fontId="59" fillId="0" borderId="17" xfId="82" applyFont="true" applyBorder="true" applyAlignment="true" applyProtection="false">
      <alignment horizontal="left" vertical="center" textRotation="0" wrapText="false" indent="0" shrinkToFit="false"/>
      <protection locked="true" hidden="false"/>
    </xf>
    <xf numFmtId="164" fontId="59" fillId="0" borderId="18" xfId="82" applyFont="true" applyBorder="true" applyAlignment="true" applyProtection="false">
      <alignment horizontal="center" vertical="center" textRotation="0" wrapText="false" indent="0" shrinkToFit="false"/>
      <protection locked="true" hidden="false"/>
    </xf>
    <xf numFmtId="166" fontId="42" fillId="0" borderId="22" xfId="66" applyFont="true" applyBorder="true" applyAlignment="true" applyProtection="false">
      <alignment horizontal="center" vertical="center" textRotation="0" wrapText="true" indent="0" shrinkToFit="false"/>
      <protection locked="true" hidden="false"/>
    </xf>
    <xf numFmtId="166" fontId="59" fillId="0" borderId="13" xfId="82" applyFont="true" applyBorder="true" applyAlignment="true" applyProtection="false">
      <alignment horizontal="center" vertical="center" textRotation="0" wrapText="false" indent="0" shrinkToFit="false"/>
      <protection locked="true" hidden="false"/>
    </xf>
    <xf numFmtId="164" fontId="59" fillId="0" borderId="0" xfId="82" applyFont="true" applyBorder="true" applyAlignment="true" applyProtection="false">
      <alignment horizontal="general" vertical="center" textRotation="0" wrapText="false" indent="0" shrinkToFit="false"/>
      <protection locked="true" hidden="false"/>
    </xf>
    <xf numFmtId="166" fontId="59" fillId="0" borderId="0" xfId="82" applyFont="true" applyBorder="true" applyAlignment="true" applyProtection="false">
      <alignment horizontal="general" vertical="center" textRotation="0" wrapText="false" indent="0" shrinkToFit="false"/>
      <protection locked="true" hidden="false"/>
    </xf>
    <xf numFmtId="164" fontId="59" fillId="0" borderId="0" xfId="82" applyFont="true" applyBorder="true" applyAlignment="false" applyProtection="false">
      <alignment horizontal="general" vertical="bottom" textRotation="0" wrapText="false" indent="0" shrinkToFit="false"/>
      <protection locked="true" hidden="false"/>
    </xf>
    <xf numFmtId="164" fontId="59" fillId="0" borderId="0" xfId="82" applyFont="true" applyBorder="true" applyAlignment="true" applyProtection="false">
      <alignment horizontal="general" vertical="bottom" textRotation="0" wrapText="false" indent="0" shrinkToFit="false"/>
      <protection locked="true" hidden="false"/>
    </xf>
    <xf numFmtId="164" fontId="55" fillId="0" borderId="17" xfId="82" applyFont="true" applyBorder="true" applyAlignment="true" applyProtection="false">
      <alignment horizontal="left" vertical="center" textRotation="0" wrapText="false" indent="0" shrinkToFit="false"/>
      <protection locked="true" hidden="false"/>
    </xf>
    <xf numFmtId="166" fontId="59" fillId="0" borderId="18" xfId="82" applyFont="true" applyBorder="true" applyAlignment="true" applyProtection="false">
      <alignment horizontal="center" vertical="center" textRotation="0" wrapText="false" indent="0" shrinkToFit="false"/>
      <protection locked="true" hidden="false"/>
    </xf>
    <xf numFmtId="164" fontId="59" fillId="0" borderId="0" xfId="82" applyFont="true" applyBorder="false" applyAlignment="true" applyProtection="false">
      <alignment horizontal="general" vertical="center" textRotation="0" wrapText="false" indent="0" shrinkToFit="false"/>
      <protection locked="true" hidden="false"/>
    </xf>
    <xf numFmtId="166" fontId="59" fillId="0" borderId="0" xfId="82" applyFont="true" applyBorder="false" applyAlignment="true" applyProtection="false">
      <alignment horizontal="general" vertical="center" textRotation="0" wrapText="false" indent="0" shrinkToFit="false"/>
      <protection locked="true" hidden="false"/>
    </xf>
    <xf numFmtId="164" fontId="59" fillId="0" borderId="0" xfId="82" applyFont="true" applyBorder="false" applyAlignment="true" applyProtection="false">
      <alignment horizontal="general" vertical="bottom" textRotation="0" wrapText="false" indent="0" shrinkToFit="false"/>
      <protection locked="true" hidden="false"/>
    </xf>
    <xf numFmtId="164" fontId="55" fillId="0" borderId="19" xfId="82" applyFont="true" applyBorder="true" applyAlignment="true" applyProtection="false">
      <alignment horizontal="general" vertical="center" textRotation="0" wrapText="false" indent="0" shrinkToFit="false"/>
      <protection locked="true" hidden="false"/>
    </xf>
    <xf numFmtId="166" fontId="55" fillId="0" borderId="10" xfId="82" applyFont="true" applyBorder="true" applyAlignment="true" applyProtection="false">
      <alignment horizontal="center" vertical="center" textRotation="0" wrapText="false" indent="0" shrinkToFit="false"/>
      <protection locked="true" hidden="false"/>
    </xf>
    <xf numFmtId="166" fontId="55" fillId="0" borderId="13" xfId="82" applyFont="true" applyBorder="true" applyAlignment="true" applyProtection="false">
      <alignment horizontal="center" vertical="center" textRotation="0" wrapText="false" indent="0" shrinkToFit="false"/>
      <protection locked="true" hidden="false"/>
    </xf>
    <xf numFmtId="164" fontId="55" fillId="0" borderId="19" xfId="82" applyFont="true" applyBorder="true" applyAlignment="true" applyProtection="false">
      <alignment horizontal="general" vertical="center" textRotation="0" wrapText="true" indent="0" shrinkToFit="false"/>
      <protection locked="true" hidden="false"/>
    </xf>
    <xf numFmtId="164" fontId="55" fillId="0" borderId="20" xfId="82" applyFont="true" applyBorder="true" applyAlignment="true" applyProtection="false">
      <alignment horizontal="general" vertical="center" textRotation="0" wrapText="false" indent="0" shrinkToFit="false"/>
      <protection locked="true" hidden="false"/>
    </xf>
    <xf numFmtId="166" fontId="55" fillId="0" borderId="21" xfId="82" applyFont="true" applyBorder="true" applyAlignment="true" applyProtection="false">
      <alignment horizontal="center" vertical="center" textRotation="0" wrapText="false" indent="0" shrinkToFit="false"/>
      <protection locked="true" hidden="false"/>
    </xf>
    <xf numFmtId="166" fontId="55" fillId="0" borderId="10" xfId="82" applyFont="true" applyBorder="true" applyAlignment="true" applyProtection="false">
      <alignment horizontal="center" vertical="bottom" textRotation="0" wrapText="false" indent="0" shrinkToFit="false"/>
      <protection locked="true" hidden="false"/>
    </xf>
    <xf numFmtId="166" fontId="59" fillId="0" borderId="10" xfId="82" applyFont="true" applyBorder="true" applyAlignment="true" applyProtection="false">
      <alignment horizontal="center" vertical="bottom" textRotation="0" wrapText="false" indent="0" shrinkToFit="false"/>
      <protection locked="true" hidden="false"/>
    </xf>
    <xf numFmtId="169" fontId="57" fillId="0" borderId="0" xfId="82" applyFont="true" applyBorder="false" applyAlignment="false" applyProtection="false">
      <alignment horizontal="general" vertical="bottom" textRotation="0" wrapText="false" indent="0" shrinkToFit="false"/>
      <protection locked="true" hidden="false"/>
    </xf>
    <xf numFmtId="164" fontId="55" fillId="0" borderId="19" xfId="82" applyFont="true" applyBorder="true" applyAlignment="true" applyProtection="false">
      <alignment horizontal="left" vertical="top" textRotation="0" wrapText="false" indent="0" shrinkToFit="false"/>
      <protection locked="true" hidden="false"/>
    </xf>
    <xf numFmtId="164" fontId="55" fillId="0" borderId="10" xfId="82" applyFont="true" applyBorder="true" applyAlignment="true" applyProtection="false">
      <alignment horizontal="general" vertical="center" textRotation="0" wrapText="false" indent="0" shrinkToFit="false"/>
      <protection locked="true" hidden="false"/>
    </xf>
    <xf numFmtId="164" fontId="55" fillId="0" borderId="21" xfId="82" applyFont="true" applyBorder="true" applyAlignment="true" applyProtection="false">
      <alignment horizontal="general" vertical="center" textRotation="0" wrapText="false" indent="0" shrinkToFit="false"/>
      <protection locked="true" hidden="false"/>
    </xf>
    <xf numFmtId="169" fontId="59" fillId="0" borderId="0" xfId="82" applyFont="true" applyBorder="false" applyAlignment="true" applyProtection="false">
      <alignment horizontal="general" vertical="center" textRotation="0" wrapText="false" indent="0" shrinkToFit="false"/>
      <protection locked="true" hidden="false"/>
    </xf>
    <xf numFmtId="169" fontId="57" fillId="0" borderId="0" xfId="82" applyFont="true" applyBorder="false" applyAlignment="true" applyProtection="false">
      <alignment horizontal="general" vertical="center" textRotation="0" wrapText="false" indent="0" shrinkToFit="false"/>
      <protection locked="true" hidden="false"/>
    </xf>
    <xf numFmtId="164" fontId="0" fillId="0" borderId="0" xfId="82" applyFont="true" applyBorder="false" applyAlignment="true" applyProtection="false">
      <alignment horizontal="general" vertical="center" textRotation="0" wrapText="false" indent="0" shrinkToFit="false"/>
      <protection locked="true" hidden="false"/>
    </xf>
    <xf numFmtId="164" fontId="18" fillId="0" borderId="0" xfId="69"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false" applyProtection="false">
      <alignment horizontal="general" vertical="bottom" textRotation="0" wrapText="false" indent="0" shrinkToFit="false"/>
      <protection locked="true" hidden="false"/>
    </xf>
    <xf numFmtId="164" fontId="32" fillId="0" borderId="0" xfId="69" applyFont="true" applyBorder="false" applyAlignment="true" applyProtection="false">
      <alignment horizontal="center" vertical="top" textRotation="0" wrapText="true" indent="0" shrinkToFit="false"/>
      <protection locked="true" hidden="false"/>
    </xf>
    <xf numFmtId="164" fontId="18" fillId="0" borderId="0" xfId="69" applyFont="true" applyBorder="false" applyAlignment="true" applyProtection="false">
      <alignment horizontal="right" vertical="bottom" textRotation="0" wrapText="false" indent="0" shrinkToFit="false"/>
      <protection locked="true" hidden="false"/>
    </xf>
    <xf numFmtId="164" fontId="32" fillId="0" borderId="0" xfId="69" applyFont="true" applyBorder="true" applyAlignment="true" applyProtection="false">
      <alignment horizontal="center" vertical="top" textRotation="0" wrapText="true" indent="0" shrinkToFit="false"/>
      <protection locked="true" hidden="false"/>
    </xf>
    <xf numFmtId="164" fontId="18" fillId="0" borderId="12" xfId="69" applyFont="true" applyBorder="true" applyAlignment="true" applyProtection="false">
      <alignment horizontal="center" vertical="bottom" textRotation="0" wrapText="true" indent="0" shrinkToFit="false"/>
      <protection locked="true" hidden="false"/>
    </xf>
    <xf numFmtId="164" fontId="32" fillId="0" borderId="10" xfId="69" applyFont="true" applyBorder="true" applyAlignment="true" applyProtection="false">
      <alignment horizontal="center" vertical="center" textRotation="0" wrapText="true" indent="0" shrinkToFit="false"/>
      <protection locked="true" hidden="false"/>
    </xf>
    <xf numFmtId="164" fontId="32" fillId="0" borderId="10" xfId="69" applyFont="true" applyBorder="true" applyAlignment="true" applyProtection="false">
      <alignment horizontal="center" vertical="center" textRotation="0" wrapText="false" indent="0" shrinkToFit="false"/>
      <protection locked="true" hidden="false"/>
    </xf>
    <xf numFmtId="164" fontId="32" fillId="0" borderId="10" xfId="69"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9" applyFont="true" applyBorder="true" applyAlignment="true" applyProtection="false">
      <alignment horizontal="center" vertical="center" textRotation="0" wrapText="true" indent="0" shrinkToFit="false"/>
      <protection locked="true" hidden="false"/>
    </xf>
    <xf numFmtId="164" fontId="32" fillId="0" borderId="12" xfId="69" applyFont="true" applyBorder="true" applyAlignment="true" applyProtection="false">
      <alignment horizontal="general" vertical="center" textRotation="0" wrapText="true" indent="0" shrinkToFit="false"/>
      <protection locked="true" hidden="false"/>
    </xf>
    <xf numFmtId="164" fontId="32" fillId="0" borderId="23" xfId="69" applyFont="true" applyBorder="true" applyAlignment="true" applyProtection="false">
      <alignment horizontal="general" vertical="center" textRotation="0" wrapText="true" indent="0" shrinkToFit="false"/>
      <protection locked="true" hidden="false"/>
    </xf>
    <xf numFmtId="164" fontId="32" fillId="0" borderId="10" xfId="69" applyFont="true" applyBorder="true" applyAlignment="true" applyProtection="false">
      <alignment horizontal="center" vertical="top" textRotation="0" wrapText="true" indent="0" shrinkToFit="false"/>
      <protection locked="true" hidden="false"/>
    </xf>
    <xf numFmtId="164" fontId="32" fillId="0" borderId="10" xfId="69" applyFont="true" applyBorder="true" applyAlignment="true" applyProtection="false">
      <alignment horizontal="center" vertical="top" textRotation="0" wrapText="true" indent="0" shrinkToFit="false"/>
      <protection locked="true" hidden="false"/>
    </xf>
    <xf numFmtId="164" fontId="32" fillId="0" borderId="10" xfId="69" applyFont="true" applyBorder="true" applyAlignment="true" applyProtection="false">
      <alignment horizontal="general" vertical="top" textRotation="0" wrapText="true" indent="0" shrinkToFit="false"/>
      <protection locked="true" hidden="false"/>
    </xf>
    <xf numFmtId="166" fontId="32" fillId="0" borderId="10" xfId="69" applyFont="true" applyBorder="true" applyAlignment="true" applyProtection="false">
      <alignment horizontal="general" vertical="top" textRotation="0" wrapText="true" indent="0" shrinkToFit="false"/>
      <protection locked="true" hidden="false"/>
    </xf>
    <xf numFmtId="164" fontId="18" fillId="0" borderId="10" xfId="69" applyFont="true" applyBorder="true" applyAlignment="true" applyProtection="false">
      <alignment horizontal="general" vertical="top" textRotation="0" wrapText="true" indent="0" shrinkToFit="false"/>
      <protection locked="true" hidden="false"/>
    </xf>
    <xf numFmtId="164" fontId="18" fillId="0" borderId="0" xfId="69" applyFont="true" applyBorder="true" applyAlignment="false" applyProtection="false">
      <alignment horizontal="general" vertical="bottom" textRotation="0" wrapText="false" indent="0" shrinkToFit="false"/>
      <protection locked="true" hidden="false"/>
    </xf>
    <xf numFmtId="164" fontId="18" fillId="0" borderId="10" xfId="69" applyFont="true" applyBorder="true" applyAlignment="true" applyProtection="false">
      <alignment horizontal="justify" vertical="top" textRotation="0" wrapText="true" indent="0" shrinkToFit="false"/>
      <protection locked="true" hidden="false"/>
    </xf>
    <xf numFmtId="171" fontId="32" fillId="0" borderId="10" xfId="69" applyFont="true" applyBorder="true" applyAlignment="true" applyProtection="false">
      <alignment horizontal="general" vertical="top" textRotation="0" wrapText="true" indent="0" shrinkToFit="false"/>
      <protection locked="true" hidden="false"/>
    </xf>
    <xf numFmtId="171" fontId="32" fillId="0" borderId="10" xfId="69" applyFont="true" applyBorder="true" applyAlignment="true" applyProtection="false">
      <alignment horizontal="general" vertical="top" textRotation="0" wrapText="true" indent="0" shrinkToFit="false"/>
      <protection locked="true" hidden="false"/>
    </xf>
    <xf numFmtId="166" fontId="32" fillId="0" borderId="10" xfId="69" applyFont="true" applyBorder="true" applyAlignment="true" applyProtection="false">
      <alignment horizontal="general" vertical="top" textRotation="0" wrapText="true" indent="0" shrinkToFit="false"/>
      <protection locked="true" hidden="false"/>
    </xf>
    <xf numFmtId="164" fontId="18" fillId="0" borderId="0" xfId="69" applyFont="true" applyBorder="false" applyAlignment="true" applyProtection="false">
      <alignment horizontal="general" vertical="top" textRotation="0" wrapText="true" indent="0" shrinkToFit="false"/>
      <protection locked="true" hidden="false"/>
    </xf>
    <xf numFmtId="164" fontId="18" fillId="0" borderId="0" xfId="69" applyFont="true" applyBorder="false" applyAlignment="false" applyProtection="false">
      <alignment horizontal="general" vertical="bottom" textRotation="0" wrapText="false" indent="0" shrinkToFit="false"/>
      <protection locked="true" hidden="false"/>
    </xf>
    <xf numFmtId="164" fontId="18" fillId="0" borderId="0" xfId="69" applyFont="true" applyBorder="true" applyAlignment="true" applyProtection="false">
      <alignment horizontal="center" vertical="bottom" textRotation="0" wrapText="false" indent="0" shrinkToFit="false"/>
      <protection locked="true" hidden="false"/>
    </xf>
    <xf numFmtId="164" fontId="32" fillId="0" borderId="0" xfId="69" applyFont="true" applyBorder="true" applyAlignment="true" applyProtection="false">
      <alignment horizontal="center" vertical="bottom" textRotation="0" wrapText="false" indent="0" shrinkToFit="false"/>
      <protection locked="true" hidden="false"/>
    </xf>
    <xf numFmtId="164" fontId="32" fillId="0" borderId="11" xfId="69" applyFont="true" applyBorder="true" applyAlignment="true" applyProtection="false">
      <alignment horizontal="center" vertical="center" textRotation="0" wrapText="false" indent="0" shrinkToFit="false"/>
      <protection locked="true" hidden="false"/>
    </xf>
    <xf numFmtId="164" fontId="32" fillId="0" borderId="0" xfId="84" applyFont="true" applyBorder="false" applyAlignment="true" applyProtection="false">
      <alignment horizontal="general" vertical="bottom" textRotation="0" wrapText="false" indent="0" shrinkToFit="false"/>
      <protection locked="true" hidden="false"/>
    </xf>
    <xf numFmtId="164" fontId="32" fillId="0" borderId="15" xfId="69" applyFont="true" applyBorder="true" applyAlignment="true" applyProtection="false">
      <alignment horizontal="center" vertical="center" textRotation="0" wrapText="true" indent="0" shrinkToFit="false"/>
      <protection locked="true" hidden="false"/>
    </xf>
    <xf numFmtId="164" fontId="18" fillId="0" borderId="15" xfId="69" applyFont="true" applyBorder="true" applyAlignment="true" applyProtection="false">
      <alignment horizontal="center" vertical="center" textRotation="0" wrapText="true" indent="0" shrinkToFit="false"/>
      <protection locked="true" hidden="false"/>
    </xf>
    <xf numFmtId="169" fontId="32" fillId="0" borderId="10" xfId="69" applyFont="true" applyBorder="true" applyAlignment="true" applyProtection="false">
      <alignment horizontal="center" vertical="center" textRotation="0" wrapText="true" indent="0" shrinkToFit="false"/>
      <protection locked="true" hidden="false"/>
    </xf>
    <xf numFmtId="164" fontId="32" fillId="0" borderId="10" xfId="69" applyFont="true" applyBorder="true" applyAlignment="true" applyProtection="false">
      <alignment horizontal="left" vertical="center" textRotation="0" wrapText="true" indent="0" shrinkToFit="false"/>
      <protection locked="true" hidden="false"/>
    </xf>
    <xf numFmtId="172" fontId="18" fillId="0" borderId="10" xfId="69" applyFont="true" applyBorder="true" applyAlignment="true" applyProtection="false">
      <alignment horizontal="center" vertical="center" textRotation="0" wrapText="true" indent="0" shrinkToFit="false"/>
      <protection locked="true" hidden="false"/>
    </xf>
    <xf numFmtId="172" fontId="18" fillId="0" borderId="0" xfId="69" applyFont="true" applyBorder="false" applyAlignment="false" applyProtection="false">
      <alignment horizontal="general" vertical="bottom" textRotation="0" wrapText="false" indent="0" shrinkToFit="false"/>
      <protection locked="true" hidden="false"/>
    </xf>
    <xf numFmtId="169" fontId="18" fillId="0" borderId="10" xfId="69" applyFont="true" applyBorder="true" applyAlignment="true" applyProtection="false">
      <alignment horizontal="center" vertical="center" textRotation="0" wrapText="true" indent="0" shrinkToFit="false"/>
      <protection locked="true" hidden="false"/>
    </xf>
    <xf numFmtId="164" fontId="18" fillId="0" borderId="10" xfId="69" applyFont="true" applyBorder="true" applyAlignment="true" applyProtection="false">
      <alignment horizontal="left" vertical="center" textRotation="0" wrapText="true" indent="0" shrinkToFit="false"/>
      <protection locked="true" hidden="false"/>
    </xf>
    <xf numFmtId="173" fontId="18" fillId="0" borderId="10" xfId="81" applyFont="true" applyBorder="true" applyAlignment="true" applyProtection="false">
      <alignment horizontal="center" vertical="center" textRotation="0" wrapText="false" indent="0" shrinkToFit="false"/>
      <protection locked="true" hidden="false"/>
    </xf>
    <xf numFmtId="164" fontId="18" fillId="0" borderId="24" xfId="69" applyFont="true" applyBorder="true" applyAlignment="true" applyProtection="false">
      <alignment horizontal="left" vertical="center" textRotation="0" wrapText="true" indent="0" shrinkToFit="false"/>
      <protection locked="true" hidden="false"/>
    </xf>
    <xf numFmtId="170" fontId="18" fillId="25" borderId="10" xfId="81" applyFont="true" applyBorder="true" applyAlignment="true" applyProtection="false">
      <alignment horizontal="center" vertical="center" textRotation="0" wrapText="false" indent="0" shrinkToFit="false"/>
      <protection locked="true" hidden="false"/>
    </xf>
    <xf numFmtId="170" fontId="18" fillId="0" borderId="10" xfId="81" applyFont="true" applyBorder="true" applyAlignment="true" applyProtection="false">
      <alignment horizontal="center" vertical="center" textRotation="0" wrapText="false" indent="0" shrinkToFit="false"/>
      <protection locked="true" hidden="false"/>
    </xf>
    <xf numFmtId="164" fontId="36" fillId="0" borderId="10" xfId="75" applyFont="true" applyBorder="true" applyAlignment="true" applyProtection="false">
      <alignment horizontal="left" vertical="center" textRotation="0" wrapText="true" indent="0" shrinkToFit="false"/>
      <protection locked="true" hidden="false"/>
    </xf>
    <xf numFmtId="164" fontId="41" fillId="0" borderId="10" xfId="75" applyFont="true" applyBorder="true" applyAlignment="true" applyProtection="false">
      <alignment horizontal="left" vertical="center" textRotation="0" wrapText="true" indent="0" shrinkToFit="false"/>
      <protection locked="true" hidden="false"/>
    </xf>
    <xf numFmtId="164" fontId="36" fillId="0" borderId="13" xfId="75" applyFont="true" applyBorder="true" applyAlignment="true" applyProtection="false">
      <alignment horizontal="left" vertical="center" textRotation="0" wrapText="true" indent="0" shrinkToFit="false"/>
      <protection locked="true" hidden="false"/>
    </xf>
    <xf numFmtId="164" fontId="18" fillId="0" borderId="25" xfId="69" applyFont="true" applyBorder="true" applyAlignment="true" applyProtection="false">
      <alignment horizontal="general" vertical="bottom" textRotation="0" wrapText="true" indent="0" shrinkToFit="false"/>
      <protection locked="true" hidden="false"/>
    </xf>
    <xf numFmtId="164" fontId="18" fillId="0" borderId="0" xfId="69" applyFont="true" applyBorder="true" applyAlignment="true" applyProtection="false">
      <alignment horizontal="left" vertical="bottom" textRotation="0" wrapText="true" indent="0" shrinkToFit="false"/>
      <protection locked="true" hidden="false"/>
    </xf>
    <xf numFmtId="164" fontId="18" fillId="0" borderId="0" xfId="69" applyFont="true" applyBorder="true" applyAlignment="true" applyProtection="false">
      <alignment horizontal="left" vertical="bottom" textRotation="0" wrapText="false" indent="0" shrinkToFit="false"/>
      <protection locked="true" hidden="false"/>
    </xf>
    <xf numFmtId="164" fontId="18" fillId="0" borderId="0" xfId="69" applyFont="true" applyBorder="true" applyAlignment="true" applyProtection="false">
      <alignment horizontal="general" vertical="bottom" textRotation="0" wrapText="false" indent="0" shrinkToFit="false"/>
      <protection locked="true" hidden="false"/>
    </xf>
    <xf numFmtId="164" fontId="18" fillId="0" borderId="0" xfId="69" applyFont="true" applyBorder="true" applyAlignment="true" applyProtection="false">
      <alignment horizontal="left" vertical="center" textRotation="0" wrapText="true" indent="0" shrinkToFit="false"/>
      <protection locked="true" hidden="false"/>
    </xf>
    <xf numFmtId="164" fontId="47" fillId="0" borderId="0" xfId="80" applyFont="true" applyBorder="false" applyAlignment="false" applyProtection="false">
      <alignment horizontal="general" vertical="bottom" textRotation="0" wrapText="false" indent="0" shrinkToFit="false"/>
      <protection locked="true" hidden="false"/>
    </xf>
    <xf numFmtId="164" fontId="37" fillId="0" borderId="0" xfId="80" applyFont="true" applyBorder="false" applyAlignment="false" applyProtection="false">
      <alignment horizontal="general" vertical="bottom" textRotation="0" wrapText="false" indent="0" shrinkToFit="false"/>
      <protection locked="true" hidden="false"/>
    </xf>
    <xf numFmtId="164" fontId="47" fillId="0" borderId="0" xfId="80" applyFont="true" applyBorder="false" applyAlignment="false" applyProtection="false">
      <alignment horizontal="general" vertical="bottom" textRotation="0" wrapText="false" indent="0" shrinkToFit="false"/>
      <protection locked="true" hidden="false"/>
    </xf>
    <xf numFmtId="164" fontId="40" fillId="0" borderId="12" xfId="80" applyFont="true" applyBorder="true" applyAlignment="true" applyProtection="false">
      <alignment horizontal="center" vertical="bottom" textRotation="0" wrapText="false" indent="0" shrinkToFit="false"/>
      <protection locked="true" hidden="false"/>
    </xf>
    <xf numFmtId="164" fontId="41" fillId="0" borderId="10" xfId="80" applyFont="true" applyBorder="true" applyAlignment="true" applyProtection="false">
      <alignment horizontal="center" vertical="center" textRotation="0" wrapText="true" indent="0" shrinkToFit="false"/>
      <protection locked="true" hidden="false"/>
    </xf>
    <xf numFmtId="164" fontId="41" fillId="0" borderId="11" xfId="80" applyFont="true" applyBorder="true" applyAlignment="true" applyProtection="false">
      <alignment horizontal="center" vertical="center" textRotation="0" wrapText="true" indent="0" shrinkToFit="false"/>
      <protection locked="true" hidden="false"/>
    </xf>
    <xf numFmtId="164" fontId="41" fillId="0" borderId="10" xfId="80" applyFont="true" applyBorder="true" applyAlignment="true" applyProtection="false">
      <alignment horizontal="center" vertical="center" textRotation="90" wrapText="true" indent="0" shrinkToFit="false"/>
      <protection locked="true" hidden="false"/>
    </xf>
    <xf numFmtId="164" fontId="32" fillId="0" borderId="10" xfId="80" applyFont="true" applyBorder="true" applyAlignment="true" applyProtection="true">
      <alignment horizontal="center" vertical="center" textRotation="90" wrapText="true" indent="0" shrinkToFit="false"/>
      <protection locked="true" hidden="false"/>
    </xf>
    <xf numFmtId="164" fontId="65" fillId="0" borderId="10" xfId="80" applyFont="true" applyBorder="true" applyAlignment="true" applyProtection="false">
      <alignment horizontal="center" vertical="center" textRotation="0" wrapText="true" indent="0" shrinkToFit="false"/>
      <protection locked="true" hidden="false"/>
    </xf>
    <xf numFmtId="164" fontId="41" fillId="0" borderId="10" xfId="75" applyFont="true" applyBorder="true" applyAlignment="true" applyProtection="false">
      <alignment horizontal="center" vertical="center" textRotation="90" wrapText="true" indent="0" shrinkToFit="false"/>
      <protection locked="true" hidden="false"/>
    </xf>
    <xf numFmtId="164" fontId="32" fillId="0" borderId="10" xfId="69" applyFont="true" applyBorder="true" applyAlignment="true" applyProtection="false">
      <alignment horizontal="center" vertical="center" textRotation="90" wrapText="true" indent="0" shrinkToFit="false"/>
      <protection locked="true" hidden="false"/>
    </xf>
    <xf numFmtId="164" fontId="41" fillId="0" borderId="10" xfId="80" applyFont="true" applyBorder="true" applyAlignment="true" applyProtection="false">
      <alignment horizontal="center" vertical="center" textRotation="0" wrapText="false" indent="0" shrinkToFit="false"/>
      <protection locked="true" hidden="false"/>
    </xf>
    <xf numFmtId="164" fontId="32" fillId="0" borderId="10" xfId="80" applyFont="true" applyBorder="true" applyAlignment="true" applyProtection="true">
      <alignment horizontal="center" vertical="center" textRotation="0" wrapText="true" indent="0" shrinkToFit="false"/>
      <protection locked="true" hidden="false"/>
    </xf>
    <xf numFmtId="164" fontId="66" fillId="0" borderId="10" xfId="80" applyFont="true" applyBorder="true" applyAlignment="true" applyProtection="false">
      <alignment horizontal="center" vertical="center" textRotation="0" wrapText="false" indent="0" shrinkToFit="false"/>
      <protection locked="true" hidden="false"/>
    </xf>
    <xf numFmtId="164" fontId="66" fillId="0" borderId="0" xfId="80" applyFont="true" applyBorder="false" applyAlignment="false" applyProtection="false">
      <alignment horizontal="general" vertical="bottom" textRotation="0" wrapText="false" indent="0" shrinkToFit="false"/>
      <protection locked="true" hidden="false"/>
    </xf>
    <xf numFmtId="164" fontId="36" fillId="0" borderId="10" xfId="80" applyFont="true" applyBorder="true" applyAlignment="true" applyProtection="false">
      <alignment horizontal="center" vertical="center" textRotation="0" wrapText="true" indent="0" shrinkToFit="false"/>
      <protection locked="true" hidden="false"/>
    </xf>
    <xf numFmtId="174" fontId="36" fillId="0" borderId="10" xfId="80"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5" fontId="36" fillId="0" borderId="10" xfId="80" applyFont="true" applyBorder="true" applyAlignment="true" applyProtection="false">
      <alignment horizontal="center" vertical="center" textRotation="0" wrapText="true" indent="0" shrinkToFit="false"/>
      <protection locked="true" hidden="false"/>
    </xf>
    <xf numFmtId="175" fontId="36" fillId="0" borderId="10" xfId="80" applyFont="true" applyBorder="true" applyAlignment="true" applyProtection="false">
      <alignment horizontal="general" vertical="center" textRotation="0" wrapText="true" indent="0" shrinkToFit="false"/>
      <protection locked="true" hidden="false"/>
    </xf>
    <xf numFmtId="164" fontId="36" fillId="0" borderId="10" xfId="80" applyFont="true" applyBorder="true" applyAlignment="true" applyProtection="false">
      <alignment horizontal="general" vertical="center" textRotation="0" wrapText="true" indent="0" shrinkToFit="false"/>
      <protection locked="true" hidden="false"/>
    </xf>
    <xf numFmtId="176" fontId="18" fillId="25"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center" vertical="center" textRotation="0" wrapText="true" indent="0" shrinkToFit="false"/>
      <protection locked="true" hidden="false"/>
    </xf>
    <xf numFmtId="176" fontId="67" fillId="0"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1" fontId="36" fillId="0" borderId="10" xfId="80" applyFont="true" applyBorder="true" applyAlignment="true" applyProtection="false">
      <alignment horizontal="center" vertical="center" textRotation="0" wrapText="true" indent="0" shrinkToFit="false"/>
      <protection locked="true" hidden="false"/>
    </xf>
    <xf numFmtId="173" fontId="18" fillId="25" borderId="10" xfId="38" applyFont="true" applyBorder="true" applyAlignment="true" applyProtection="false">
      <alignment horizontal="general" vertical="center" textRotation="0" wrapText="true" indent="0" shrinkToFit="false"/>
      <protection locked="true" hidden="false"/>
    </xf>
    <xf numFmtId="173" fontId="36" fillId="0" borderId="10" xfId="80" applyFont="true" applyBorder="true" applyAlignment="true" applyProtection="false">
      <alignment horizontal="center" vertical="center" textRotation="0" wrapText="true" indent="0" shrinkToFit="false"/>
      <protection locked="true" hidden="false"/>
    </xf>
    <xf numFmtId="170" fontId="36" fillId="0" borderId="10" xfId="80" applyFont="true" applyBorder="true" applyAlignment="true" applyProtection="false">
      <alignment horizontal="center" vertical="center" textRotation="0" wrapText="true" indent="0" shrinkToFit="false"/>
      <protection locked="true" hidden="false"/>
    </xf>
    <xf numFmtId="164" fontId="36" fillId="0" borderId="15" xfId="80"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center" vertical="center" textRotation="0" wrapText="true" indent="0" shrinkToFit="false"/>
      <protection locked="true" hidden="false"/>
    </xf>
    <xf numFmtId="177" fontId="36" fillId="0" borderId="10" xfId="80" applyFont="true" applyBorder="true" applyAlignment="true" applyProtection="false">
      <alignment horizontal="center" vertical="center" textRotation="0" wrapText="false" indent="0" shrinkToFit="false"/>
      <protection locked="true" hidden="false"/>
    </xf>
    <xf numFmtId="166" fontId="36" fillId="0" borderId="10" xfId="80" applyFont="true" applyBorder="true" applyAlignment="true" applyProtection="false">
      <alignment horizontal="center" vertical="center" textRotation="0" wrapText="false" indent="0" shrinkToFit="false"/>
      <protection locked="true" hidden="false"/>
    </xf>
    <xf numFmtId="166" fontId="36" fillId="0" borderId="10" xfId="80" applyFont="true" applyBorder="true" applyAlignment="true" applyProtection="false">
      <alignment horizontal="center" vertical="center" textRotation="0" wrapText="true" indent="0" shrinkToFit="false"/>
      <protection locked="true" hidden="false"/>
    </xf>
    <xf numFmtId="173" fontId="67" fillId="0" borderId="10" xfId="38" applyFont="true" applyBorder="true" applyAlignment="true" applyProtection="false">
      <alignment horizontal="general"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8" fontId="36" fillId="0" borderId="10" xfId="80" applyFont="true" applyBorder="true" applyAlignment="true" applyProtection="false">
      <alignment horizontal="center" vertical="center" textRotation="0" wrapText="false" indent="0" shrinkToFit="false"/>
      <protection locked="true" hidden="false"/>
    </xf>
    <xf numFmtId="164" fontId="67" fillId="0" borderId="10" xfId="38" applyFont="true" applyBorder="true" applyAlignment="true" applyProtection="false">
      <alignment horizontal="right" vertical="center" textRotation="0" wrapText="true" indent="0" shrinkToFit="false"/>
      <protection locked="true" hidden="false"/>
    </xf>
    <xf numFmtId="166" fontId="36" fillId="0" borderId="15" xfId="80" applyFont="true" applyBorder="true" applyAlignment="true" applyProtection="false">
      <alignment horizontal="center" vertical="center" textRotation="0" wrapText="true" indent="0" shrinkToFit="false"/>
      <protection locked="true" hidden="false"/>
    </xf>
    <xf numFmtId="171" fontId="36" fillId="0" borderId="10" xfId="80" applyFont="true" applyBorder="true" applyAlignment="true" applyProtection="false">
      <alignment horizontal="center" vertical="center" textRotation="0" wrapText="fals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77" fontId="36" fillId="0" borderId="26" xfId="80" applyFont="true" applyBorder="true" applyAlignment="true" applyProtection="false">
      <alignment horizontal="center" vertical="center" textRotation="0" wrapText="fals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3" fontId="38" fillId="25" borderId="10" xfId="38" applyFont="true" applyBorder="true" applyAlignment="true" applyProtection="false">
      <alignment horizontal="general" vertical="center" textRotation="0" wrapText="true" indent="0" shrinkToFit="false"/>
      <protection locked="true" hidden="false"/>
    </xf>
    <xf numFmtId="176" fontId="38" fillId="25" borderId="10" xfId="38" applyFont="true" applyBorder="true" applyAlignment="true" applyProtection="false">
      <alignment horizontal="general" vertical="center" textRotation="0" wrapText="true" indent="0" shrinkToFit="false"/>
      <protection locked="true" hidden="false"/>
    </xf>
    <xf numFmtId="164" fontId="68" fillId="0" borderId="0" xfId="69" applyFont="true" applyBorder="false" applyAlignment="false" applyProtection="false">
      <alignment horizontal="general" vertical="bottom" textRotation="0" wrapText="false" indent="0" shrinkToFit="false"/>
      <protection locked="true" hidden="false"/>
    </xf>
    <xf numFmtId="164" fontId="18" fillId="0" borderId="0" xfId="69" applyFont="true" applyBorder="false" applyAlignment="true" applyProtection="false">
      <alignment horizontal="right" vertical="bottom" textRotation="0" wrapText="false" indent="0" shrinkToFit="false"/>
      <protection locked="true" hidden="false"/>
    </xf>
    <xf numFmtId="164" fontId="45" fillId="0" borderId="0" xfId="69" applyFont="true" applyBorder="true" applyAlignment="true" applyProtection="false">
      <alignment horizontal="center" vertical="bottom" textRotation="0" wrapText="false" indent="0" shrinkToFit="false"/>
      <protection locked="true" hidden="false"/>
    </xf>
    <xf numFmtId="164" fontId="45" fillId="0" borderId="0" xfId="69" applyFont="true" applyBorder="false" applyAlignment="true" applyProtection="false">
      <alignment horizontal="general" vertical="bottom" textRotation="0" wrapText="false" indent="0" shrinkToFit="false"/>
      <protection locked="true" hidden="false"/>
    </xf>
    <xf numFmtId="164" fontId="45" fillId="0" borderId="0" xfId="69" applyFont="true" applyBorder="false" applyAlignment="true" applyProtection="false">
      <alignment horizontal="center" vertical="bottom" textRotation="0" wrapText="false" indent="0" shrinkToFit="false"/>
      <protection locked="true" hidden="false"/>
    </xf>
    <xf numFmtId="164" fontId="44" fillId="0" borderId="0" xfId="81" applyFont="true" applyBorder="true" applyAlignment="true" applyProtection="false">
      <alignment horizontal="center" vertical="center" textRotation="0" wrapText="true" indent="0" shrinkToFit="false"/>
      <protection locked="true" hidden="false"/>
    </xf>
    <xf numFmtId="170" fontId="69" fillId="0" borderId="0" xfId="69" applyFont="true" applyBorder="false" applyAlignment="true" applyProtection="false">
      <alignment horizontal="right" vertical="top" textRotation="0" wrapText="true" indent="0" shrinkToFit="false"/>
      <protection locked="true" hidden="false"/>
    </xf>
    <xf numFmtId="164" fontId="70" fillId="0" borderId="0" xfId="69" applyFont="true" applyBorder="true" applyAlignment="true" applyProtection="false">
      <alignment horizontal="center" vertical="bottom" textRotation="0" wrapText="true" indent="0" shrinkToFit="false"/>
      <protection locked="true" hidden="false"/>
    </xf>
    <xf numFmtId="164" fontId="68" fillId="0" borderId="0" xfId="69" applyFont="true" applyBorder="false" applyAlignment="true" applyProtection="false">
      <alignment horizontal="right" vertical="bottom" textRotation="0" wrapText="false" indent="0" shrinkToFit="false"/>
      <protection locked="true" hidden="false"/>
    </xf>
    <xf numFmtId="164" fontId="70" fillId="0" borderId="27" xfId="69" applyFont="true" applyBorder="true" applyAlignment="true" applyProtection="false">
      <alignment horizontal="justify" vertical="bottom" textRotation="0" wrapText="false" indent="0" shrinkToFit="false"/>
      <protection locked="true" hidden="false"/>
    </xf>
    <xf numFmtId="166" fontId="68" fillId="0" borderId="27" xfId="69" applyFont="true" applyBorder="true" applyAlignment="true" applyProtection="false">
      <alignment horizontal="center" vertical="center" textRotation="0" wrapText="true" indent="0" shrinkToFit="false"/>
      <protection locked="true" hidden="false"/>
    </xf>
    <xf numFmtId="164" fontId="70" fillId="0" borderId="27" xfId="69" applyFont="true" applyBorder="true" applyAlignment="true" applyProtection="false">
      <alignment horizontal="general" vertical="top" textRotation="0" wrapText="true" indent="0" shrinkToFit="false"/>
      <protection locked="true" hidden="false"/>
    </xf>
    <xf numFmtId="169" fontId="68" fillId="0" borderId="27" xfId="69" applyFont="true" applyBorder="true" applyAlignment="true" applyProtection="false">
      <alignment horizontal="center" vertical="center" textRotation="0" wrapText="true" indent="0" shrinkToFit="false"/>
      <protection locked="true" hidden="false"/>
    </xf>
    <xf numFmtId="164" fontId="70" fillId="0" borderId="28" xfId="69" applyFont="true" applyBorder="true" applyAlignment="true" applyProtection="false">
      <alignment horizontal="general" vertical="top" textRotation="0" wrapText="true" indent="0" shrinkToFit="false"/>
      <protection locked="true" hidden="false"/>
    </xf>
    <xf numFmtId="164" fontId="70" fillId="0" borderId="28" xfId="69" applyFont="true" applyBorder="true" applyAlignment="true" applyProtection="false">
      <alignment horizontal="justify" vertical="top" textRotation="0" wrapText="true" indent="0" shrinkToFit="false"/>
      <protection locked="true" hidden="false"/>
    </xf>
    <xf numFmtId="166" fontId="68" fillId="0" borderId="27" xfId="69" applyFont="true" applyBorder="true" applyAlignment="true" applyProtection="false">
      <alignment horizontal="center" vertical="center" textRotation="0" wrapText="false" indent="0" shrinkToFit="false"/>
      <protection locked="true" hidden="false"/>
    </xf>
    <xf numFmtId="164" fontId="68" fillId="0" borderId="27" xfId="69" applyFont="true" applyBorder="true" applyAlignment="true" applyProtection="false">
      <alignment horizontal="justify" vertical="top" textRotation="0" wrapText="true" indent="0" shrinkToFit="false"/>
      <protection locked="true" hidden="false"/>
    </xf>
    <xf numFmtId="164" fontId="70" fillId="0" borderId="27" xfId="69" applyFont="true" applyBorder="true" applyAlignment="true" applyProtection="false">
      <alignment horizontal="justify" vertical="top" textRotation="0" wrapText="true" indent="0" shrinkToFit="false"/>
      <protection locked="true" hidden="false"/>
    </xf>
    <xf numFmtId="165" fontId="68" fillId="0" borderId="27" xfId="19" applyFont="true" applyBorder="true" applyAlignment="true" applyProtection="true">
      <alignment horizontal="center" vertical="center" textRotation="0" wrapText="false" indent="0" shrinkToFit="false"/>
      <protection locked="true" hidden="false"/>
    </xf>
    <xf numFmtId="179" fontId="18" fillId="0" borderId="0" xfId="69" applyFont="true" applyBorder="false" applyAlignment="false" applyProtection="false">
      <alignment horizontal="general" vertical="bottom" textRotation="0" wrapText="false" indent="0" shrinkToFit="false"/>
      <protection locked="true" hidden="false"/>
    </xf>
    <xf numFmtId="165" fontId="68" fillId="0" borderId="27" xfId="19" applyFont="true" applyBorder="true" applyAlignment="true" applyProtection="true">
      <alignment horizontal="center" vertical="center" textRotation="0" wrapText="true" indent="0" shrinkToFit="false"/>
      <protection locked="true" hidden="false"/>
    </xf>
    <xf numFmtId="164" fontId="70" fillId="0" borderId="29" xfId="69" applyFont="true" applyBorder="true" applyAlignment="true" applyProtection="false">
      <alignment horizontal="general" vertical="top" textRotation="0" wrapText="true" indent="0" shrinkToFit="false"/>
      <protection locked="true" hidden="false"/>
    </xf>
    <xf numFmtId="164" fontId="68" fillId="0" borderId="29" xfId="69" applyFont="true" applyBorder="true" applyAlignment="true" applyProtection="false">
      <alignment horizontal="general" vertical="top" textRotation="0" wrapText="true" indent="0" shrinkToFit="false"/>
      <protection locked="true" hidden="false"/>
    </xf>
    <xf numFmtId="166" fontId="0" fillId="0" borderId="30" xfId="0" applyFont="true" applyBorder="true" applyAlignment="true" applyProtection="false">
      <alignment horizontal="general" vertical="center" textRotation="0" wrapText="true" indent="0" shrinkToFit="false"/>
      <protection locked="true" hidden="false"/>
    </xf>
    <xf numFmtId="164" fontId="68" fillId="0" borderId="31" xfId="69" applyFont="true" applyBorder="true" applyAlignment="true" applyProtection="false">
      <alignment horizontal="general" vertical="top" textRotation="0" wrapText="true" indent="0" shrinkToFit="false"/>
      <protection locked="true" hidden="false"/>
    </xf>
    <xf numFmtId="164" fontId="68" fillId="0" borderId="28" xfId="69" applyFont="true" applyBorder="true" applyAlignment="true" applyProtection="false">
      <alignment horizontal="general" vertical="top" textRotation="0" wrapText="true" indent="0" shrinkToFit="false"/>
      <protection locked="true" hidden="false"/>
    </xf>
    <xf numFmtId="164" fontId="70" fillId="0" borderId="29" xfId="69" applyFont="true" applyBorder="true" applyAlignment="true" applyProtection="false">
      <alignment horizontal="left" vertical="center" textRotation="0" wrapText="true" indent="0" shrinkToFit="false"/>
      <protection locked="true" hidden="false"/>
    </xf>
    <xf numFmtId="164" fontId="70" fillId="0" borderId="29" xfId="69" applyFont="true" applyBorder="true" applyAlignment="true" applyProtection="false">
      <alignment horizontal="center" vertical="center" textRotation="0" wrapText="true" indent="0" shrinkToFit="false"/>
      <protection locked="true" hidden="false"/>
    </xf>
    <xf numFmtId="164" fontId="68" fillId="0" borderId="28" xfId="69" applyFont="true" applyBorder="true" applyAlignment="false" applyProtection="false">
      <alignment horizontal="general" vertical="bottom" textRotation="0" wrapText="false" indent="0" shrinkToFit="false"/>
      <protection locked="true" hidden="false"/>
    </xf>
    <xf numFmtId="177" fontId="70" fillId="0" borderId="0" xfId="69" applyFont="true" applyBorder="false" applyAlignment="true" applyProtection="false">
      <alignment horizontal="left" vertical="top" textRotation="0" wrapText="false" indent="0" shrinkToFit="false"/>
      <protection locked="true" hidden="false"/>
    </xf>
    <xf numFmtId="169" fontId="68" fillId="0" borderId="0" xfId="69" applyFont="true" applyBorder="false" applyAlignment="true" applyProtection="false">
      <alignment horizontal="left" vertical="top" textRotation="0" wrapText="true" indent="0" shrinkToFit="false"/>
      <protection locked="true" hidden="false"/>
    </xf>
    <xf numFmtId="169" fontId="68" fillId="0" borderId="0" xfId="69" applyFont="true" applyBorder="true" applyAlignment="true" applyProtection="false">
      <alignment horizontal="left" vertical="top" textRotation="0" wrapText="false" indent="0" shrinkToFit="false"/>
      <protection locked="true" hidden="false"/>
    </xf>
    <xf numFmtId="164" fontId="68" fillId="0" borderId="0" xfId="69" applyFont="true" applyBorder="true" applyAlignment="true" applyProtection="false">
      <alignment horizontal="center" vertical="center" textRotation="0" wrapText="false" indent="0" shrinkToFit="false"/>
      <protection locked="true" hidden="false"/>
    </xf>
  </cellXfs>
  <cellStyles count="85">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вод  2 3" xfId="48"/>
    <cellStyle name="Вывод 2" xfId="49"/>
    <cellStyle name="Вывод 2 2" xfId="50"/>
    <cellStyle name="Вывод 2 3" xfId="51"/>
    <cellStyle name="Вычисление 2" xfId="52"/>
    <cellStyle name="Вычисление 2 2" xfId="53"/>
    <cellStyle name="Вычисление 2 3" xfId="54"/>
    <cellStyle name="Заголовок 1 2" xfId="55"/>
    <cellStyle name="Заголовок 2 2" xfId="56"/>
    <cellStyle name="Заголовок 3 2" xfId="57"/>
    <cellStyle name="Заголовок 4 2" xfId="58"/>
    <cellStyle name="Итог 2" xfId="59"/>
    <cellStyle name="Итог 2 2" xfId="60"/>
    <cellStyle name="Итог 2 3" xfId="61"/>
    <cellStyle name="Контрольная ячейка 2" xfId="62"/>
    <cellStyle name="Название 2" xfId="63"/>
    <cellStyle name="Нейтральный 2" xfId="64"/>
    <cellStyle name="Обычный 12 2" xfId="65"/>
    <cellStyle name="Обычный 2" xfId="66"/>
    <cellStyle name="Обычный 2 2" xfId="67"/>
    <cellStyle name="Обычный 2 3" xfId="68"/>
    <cellStyle name="Обычный 3" xfId="69"/>
    <cellStyle name="Обычный 3 2" xfId="70"/>
    <cellStyle name="Обычный 3 2 2 2" xfId="71"/>
    <cellStyle name="Обычный 3 21" xfId="72"/>
    <cellStyle name="Обычный 4" xfId="73"/>
    <cellStyle name="Обычный 4 2" xfId="74"/>
    <cellStyle name="Обычный 5" xfId="75"/>
    <cellStyle name="Обычный 5 2 10" xfId="76"/>
    <cellStyle name="Обычный 6" xfId="77"/>
    <cellStyle name="Обычный 6 2" xfId="78"/>
    <cellStyle name="Обычный 6 2 2" xfId="79"/>
    <cellStyle name="Обычный 6 2 3" xfId="80"/>
    <cellStyle name="Обычный 7" xfId="81"/>
    <cellStyle name="Обычный 7 2" xfId="82"/>
    <cellStyle name="Обычный 8" xfId="83"/>
    <cellStyle name="Обычный_Форматы по компаниям_last" xfId="84"/>
    <cellStyle name="Плохой 2" xfId="85"/>
    <cellStyle name="Пояснение 2" xfId="86"/>
    <cellStyle name="Примечание 2" xfId="87"/>
    <cellStyle name="Примечание 2 2" xfId="88"/>
    <cellStyle name="Примечание 2 3" xfId="89"/>
    <cellStyle name="Процентный 2" xfId="90"/>
    <cellStyle name="Процентный 3" xfId="91"/>
    <cellStyle name="Связанная ячейка 2" xfId="92"/>
    <cellStyle name="Стиль 1" xfId="93"/>
    <cellStyle name="Текст предупреждения 2" xfId="94"/>
    <cellStyle name="Финансовый 2" xfId="95"/>
    <cellStyle name="Финансовый 2 2 2 2 2" xfId="96"/>
    <cellStyle name="Финансовый 3" xfId="97"/>
    <cellStyle name="Хороший 2" xfId="98"/>
  </cellStyles>
  <dxfs count="83">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15794457"/>
        <c:axId val="76986979"/>
      </c:lineChart>
      <c:catAx>
        <c:axId val="15794457"/>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76986979"/>
        <c:crosses val="autoZero"/>
        <c:auto val="1"/>
        <c:lblAlgn val="ctr"/>
        <c:lblOffset val="100"/>
        <c:noMultiLvlLbl val="0"/>
      </c:catAx>
      <c:valAx>
        <c:axId val="76986979"/>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15794457"/>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0" colorId="64" zoomScale="70" zoomScaleNormal="100" zoomScalePageLayoutView="7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1.15"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9.85554048</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8.2129504</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B16" colorId="64" zoomScale="100" zoomScaleNormal="70" zoomScalePageLayoutView="100" workbookViewId="0">
      <selection pane="topLeft" activeCell="G55" activeCellId="0" sqref="G55"/>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4" min="4" style="195" width="17.86"/>
    <col collapsed="false" customWidth="true" hidden="false" outlineLevel="0" max="5" min="5" style="195" width="20.42"/>
    <col collapsed="false" customWidth="true" hidden="false" outlineLevel="0" max="6" min="6" style="195" width="17.29"/>
    <col collapsed="false" customWidth="true" hidden="false" outlineLevel="0" max="7" min="7" style="171" width="12.86"/>
    <col collapsed="false" customWidth="false" hidden="false" outlineLevel="0" max="16384" min="8" style="195" width="9.14"/>
  </cols>
  <sheetData>
    <row r="1" customFormat="false" ht="15.75" hidden="false" customHeight="false" outlineLevel="0" collapsed="false">
      <c r="A1" s="171"/>
      <c r="B1" s="171"/>
      <c r="C1" s="171"/>
      <c r="D1" s="171"/>
      <c r="E1" s="171"/>
      <c r="F1" s="171"/>
    </row>
    <row r="2" customFormat="false" ht="15.75" hidden="false" customHeight="false" outlineLevel="0" collapsed="false">
      <c r="A2" s="171"/>
      <c r="B2" s="171"/>
      <c r="C2" s="171"/>
      <c r="D2" s="171"/>
      <c r="E2" s="171"/>
      <c r="F2" s="171"/>
    </row>
    <row r="3" customFormat="false" ht="15.75" hidden="false" customHeight="false" outlineLevel="0" collapsed="false">
      <c r="A3" s="171"/>
      <c r="B3" s="171"/>
      <c r="C3" s="171"/>
      <c r="D3" s="171"/>
      <c r="E3" s="171"/>
      <c r="F3" s="171"/>
    </row>
    <row r="4" customFormat="false" ht="18.75" hidden="false" customHeight="true" outlineLevel="0" collapsed="false">
      <c r="A4" s="81" t="str">
        <f aca="false">'6.1. Паспорт сетевой график'!A5:L5</f>
        <v>Год раскрытия информации: 2025 год</v>
      </c>
      <c r="B4" s="81"/>
      <c r="C4" s="81"/>
      <c r="D4" s="81"/>
      <c r="E4" s="81"/>
      <c r="F4" s="81"/>
      <c r="G4" s="81"/>
    </row>
    <row r="5" customFormat="false" ht="18.75" hidden="false" customHeight="false" outlineLevel="0" collapsed="false">
      <c r="A5" s="172"/>
      <c r="B5" s="172"/>
      <c r="C5" s="172"/>
      <c r="D5" s="172"/>
      <c r="E5" s="172"/>
      <c r="F5" s="172"/>
      <c r="G5" s="172"/>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379</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J_525-К-2</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3"/>
      <c r="B13" s="83"/>
      <c r="C13" s="83"/>
      <c r="D13" s="83"/>
      <c r="E13" s="83"/>
      <c r="F13" s="83"/>
      <c r="G13" s="83"/>
    </row>
    <row r="14" customFormat="false" ht="89.25" hidden="false" customHeight="true" outlineLevel="0" collapsed="false">
      <c r="A14" s="13" t="str">
        <f aca="false">'1. паспорт местоположение'!A15:C15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1"/>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1"/>
      <c r="B19" s="171"/>
      <c r="C19" s="171"/>
      <c r="D19" s="171"/>
      <c r="E19" s="171"/>
      <c r="F19" s="171"/>
    </row>
    <row r="20" customFormat="false" ht="33" hidden="false" customHeight="true" outlineLevel="0" collapsed="false">
      <c r="A20" s="177" t="s">
        <v>381</v>
      </c>
      <c r="B20" s="177" t="s">
        <v>382</v>
      </c>
      <c r="C20" s="177" t="s">
        <v>383</v>
      </c>
      <c r="D20" s="177"/>
      <c r="E20" s="198" t="s">
        <v>384</v>
      </c>
      <c r="F20" s="177" t="s">
        <v>385</v>
      </c>
      <c r="G20" s="177" t="s">
        <v>386</v>
      </c>
      <c r="H20" s="199"/>
      <c r="I20" s="199"/>
    </row>
    <row r="21" customFormat="false" ht="99.75" hidden="false" customHeight="true" outlineLevel="0" collapsed="false">
      <c r="A21" s="177"/>
      <c r="B21" s="177"/>
      <c r="C21" s="177"/>
      <c r="D21" s="177"/>
      <c r="E21" s="198"/>
      <c r="F21" s="177"/>
      <c r="G21" s="177"/>
    </row>
    <row r="22" customFormat="false" ht="89.25" hidden="false" customHeight="true" outlineLevel="0" collapsed="false">
      <c r="A22" s="177"/>
      <c r="B22" s="177"/>
      <c r="C22" s="200" t="s">
        <v>319</v>
      </c>
      <c r="D22" s="200" t="s">
        <v>387</v>
      </c>
      <c r="E22" s="201" t="s">
        <v>388</v>
      </c>
      <c r="F22" s="177"/>
      <c r="G22" s="177"/>
    </row>
    <row r="23" customFormat="false" ht="19.5" hidden="false" customHeight="true" outlineLevel="0" collapsed="false">
      <c r="A23" s="177" t="n">
        <v>1</v>
      </c>
      <c r="B23" s="177" t="n">
        <v>2</v>
      </c>
      <c r="C23" s="177" t="n">
        <v>3</v>
      </c>
      <c r="D23" s="177" t="n">
        <v>4</v>
      </c>
      <c r="E23" s="177" t="n">
        <v>5</v>
      </c>
      <c r="F23" s="177" t="n">
        <v>6</v>
      </c>
      <c r="G23" s="177" t="n">
        <v>7</v>
      </c>
    </row>
    <row r="24" customFormat="false" ht="47.25" hidden="false" customHeight="true" outlineLevel="0" collapsed="false">
      <c r="A24" s="202" t="n">
        <v>1</v>
      </c>
      <c r="B24" s="203" t="s">
        <v>389</v>
      </c>
      <c r="C24" s="204" t="n">
        <v>14.48218501</v>
      </c>
      <c r="D24" s="204" t="n">
        <f aca="false">SUM(D25:D29)</f>
        <v>14.90410808</v>
      </c>
      <c r="E24" s="204" t="n">
        <f aca="false">SUM(E25:E29)</f>
        <v>9.85554048</v>
      </c>
      <c r="F24" s="204" t="n">
        <v>2.48588628</v>
      </c>
      <c r="G24" s="204" t="n">
        <f aca="false">G27</f>
        <v>2.15393032</v>
      </c>
      <c r="H24" s="205"/>
    </row>
    <row r="25" customFormat="false" ht="24" hidden="false" customHeight="true" outlineLevel="0" collapsed="false">
      <c r="A25" s="206" t="s">
        <v>390</v>
      </c>
      <c r="B25" s="207" t="s">
        <v>391</v>
      </c>
      <c r="C25" s="204" t="n">
        <v>0</v>
      </c>
      <c r="D25" s="204" t="n">
        <v>0</v>
      </c>
      <c r="E25" s="204" t="n">
        <v>0</v>
      </c>
      <c r="F25" s="204" t="n">
        <v>0</v>
      </c>
      <c r="G25" s="204" t="n">
        <v>0</v>
      </c>
      <c r="H25" s="205"/>
    </row>
    <row r="26" customFormat="false" ht="15.75" hidden="false" customHeight="false" outlineLevel="0" collapsed="false">
      <c r="A26" s="206" t="s">
        <v>392</v>
      </c>
      <c r="B26" s="207" t="s">
        <v>393</v>
      </c>
      <c r="C26" s="204" t="n">
        <v>0</v>
      </c>
      <c r="D26" s="204" t="n">
        <v>0</v>
      </c>
      <c r="E26" s="204" t="n">
        <v>0</v>
      </c>
      <c r="F26" s="204" t="n">
        <v>0</v>
      </c>
      <c r="G26" s="204" t="n">
        <v>0</v>
      </c>
      <c r="H26" s="205"/>
    </row>
    <row r="27" customFormat="false" ht="27.35" hidden="false" customHeight="false" outlineLevel="0" collapsed="false">
      <c r="A27" s="206" t="s">
        <v>394</v>
      </c>
      <c r="B27" s="207" t="s">
        <v>395</v>
      </c>
      <c r="C27" s="204" t="n">
        <v>14.48218501</v>
      </c>
      <c r="D27" s="208" t="n">
        <v>14.90410808</v>
      </c>
      <c r="E27" s="208" t="n">
        <v>9.85554048</v>
      </c>
      <c r="F27" s="204" t="n">
        <v>2.48588628</v>
      </c>
      <c r="G27" s="208" t="n">
        <f aca="false">1.47457392+0.6793564</f>
        <v>2.15393032</v>
      </c>
      <c r="H27" s="205"/>
    </row>
    <row r="28" customFormat="false" ht="15.75" hidden="false" customHeight="false" outlineLevel="0" collapsed="false">
      <c r="A28" s="206" t="s">
        <v>396</v>
      </c>
      <c r="B28" s="207" t="s">
        <v>397</v>
      </c>
      <c r="C28" s="204" t="n">
        <v>0</v>
      </c>
      <c r="D28" s="204" t="n">
        <v>0</v>
      </c>
      <c r="E28" s="204" t="n">
        <v>0</v>
      </c>
      <c r="F28" s="204" t="n">
        <v>0</v>
      </c>
      <c r="G28" s="204" t="n">
        <v>0</v>
      </c>
      <c r="H28" s="205"/>
    </row>
    <row r="29" customFormat="false" ht="15.75" hidden="false" customHeight="false" outlineLevel="0" collapsed="false">
      <c r="A29" s="206" t="s">
        <v>398</v>
      </c>
      <c r="B29" s="209" t="s">
        <v>399</v>
      </c>
      <c r="C29" s="204" t="n">
        <v>0</v>
      </c>
      <c r="D29" s="204" t="n">
        <v>0</v>
      </c>
      <c r="E29" s="204" t="n">
        <v>0</v>
      </c>
      <c r="F29" s="204" t="n">
        <v>0</v>
      </c>
      <c r="G29" s="204" t="n">
        <v>0</v>
      </c>
      <c r="H29" s="205"/>
    </row>
    <row r="30" customFormat="false" ht="41" hidden="false" customHeight="false" outlineLevel="0" collapsed="false">
      <c r="A30" s="202" t="s">
        <v>18</v>
      </c>
      <c r="B30" s="203" t="s">
        <v>400</v>
      </c>
      <c r="C30" s="204" t="n">
        <v>12.09403752</v>
      </c>
      <c r="D30" s="204" t="n">
        <f aca="false">SUM(D31:D34)</f>
        <v>12.44564008</v>
      </c>
      <c r="E30" s="204" t="n">
        <f aca="false">SUM(E31:E34)</f>
        <v>8.2129504</v>
      </c>
      <c r="F30" s="204" t="n">
        <v>2.0715719</v>
      </c>
      <c r="G30" s="204" t="n">
        <f aca="false">G32+G33+G34</f>
        <v>1.83169971</v>
      </c>
      <c r="H30" s="205"/>
    </row>
    <row r="31" customFormat="false" ht="15.75" hidden="false" customHeight="false" outlineLevel="0" collapsed="false">
      <c r="A31" s="202" t="s">
        <v>401</v>
      </c>
      <c r="B31" s="207" t="s">
        <v>402</v>
      </c>
      <c r="C31" s="204" t="n">
        <v>0</v>
      </c>
      <c r="D31" s="210" t="n">
        <v>0</v>
      </c>
      <c r="E31" s="204" t="n">
        <v>0</v>
      </c>
      <c r="F31" s="204" t="n">
        <v>0</v>
      </c>
      <c r="G31" s="204" t="n">
        <v>0</v>
      </c>
      <c r="H31" s="205"/>
    </row>
    <row r="32" customFormat="false" ht="27.35" hidden="false" customHeight="false" outlineLevel="0" collapsed="false">
      <c r="A32" s="202" t="s">
        <v>403</v>
      </c>
      <c r="B32" s="207" t="s">
        <v>404</v>
      </c>
      <c r="C32" s="204" t="n">
        <v>3.17683757</v>
      </c>
      <c r="D32" s="211" t="n">
        <v>3.18087</v>
      </c>
      <c r="E32" s="208" t="n">
        <v>1.7104</v>
      </c>
      <c r="F32" s="204" t="n">
        <v>0.364</v>
      </c>
      <c r="G32" s="204" t="n">
        <v>0.30487466</v>
      </c>
      <c r="H32" s="205"/>
    </row>
    <row r="33" customFormat="false" ht="15.75" hidden="false" customHeight="false" outlineLevel="0" collapsed="false">
      <c r="A33" s="202" t="s">
        <v>405</v>
      </c>
      <c r="B33" s="207" t="s">
        <v>406</v>
      </c>
      <c r="C33" s="204" t="n">
        <v>7.39416032</v>
      </c>
      <c r="D33" s="211" t="n">
        <v>8.15261</v>
      </c>
      <c r="E33" s="208" t="n">
        <v>5.4586</v>
      </c>
      <c r="F33" s="204" t="n">
        <v>1.6192</v>
      </c>
      <c r="G33" s="204" t="n">
        <v>1.30627839</v>
      </c>
      <c r="H33" s="205"/>
    </row>
    <row r="34" customFormat="false" ht="15.75" hidden="false" customHeight="false" outlineLevel="0" collapsed="false">
      <c r="A34" s="202" t="s">
        <v>407</v>
      </c>
      <c r="B34" s="207" t="s">
        <v>408</v>
      </c>
      <c r="C34" s="204" t="n">
        <v>1.52303963</v>
      </c>
      <c r="D34" s="211" t="n">
        <v>1.11216008</v>
      </c>
      <c r="E34" s="208" t="n">
        <v>1.0439504</v>
      </c>
      <c r="F34" s="204" t="n">
        <v>0.0883719000000001</v>
      </c>
      <c r="G34" s="204" t="n">
        <v>0.22054666</v>
      </c>
      <c r="H34" s="205"/>
    </row>
    <row r="35" customFormat="false" ht="27.35" hidden="false" customHeight="false" outlineLevel="0" collapsed="false">
      <c r="A35" s="202" t="s">
        <v>21</v>
      </c>
      <c r="B35" s="203" t="s">
        <v>409</v>
      </c>
      <c r="C35" s="204" t="s">
        <v>23</v>
      </c>
      <c r="D35" s="204" t="s">
        <v>23</v>
      </c>
      <c r="E35" s="204" t="s">
        <v>23</v>
      </c>
      <c r="F35" s="204" t="s">
        <v>23</v>
      </c>
      <c r="G35" s="204" t="s">
        <v>23</v>
      </c>
    </row>
    <row r="36" customFormat="false" ht="27.35" hidden="false" customHeight="false" outlineLevel="0" collapsed="false">
      <c r="A36" s="206" t="s">
        <v>410</v>
      </c>
      <c r="B36" s="212" t="s">
        <v>411</v>
      </c>
      <c r="C36" s="204" t="n">
        <v>0</v>
      </c>
      <c r="D36" s="204" t="n">
        <v>0</v>
      </c>
      <c r="E36" s="204" t="n">
        <v>0</v>
      </c>
      <c r="F36" s="204" t="n">
        <v>0</v>
      </c>
      <c r="G36" s="204" t="n">
        <v>0</v>
      </c>
    </row>
    <row r="37" customFormat="false" ht="15.75" hidden="false" customHeight="false" outlineLevel="0" collapsed="false">
      <c r="A37" s="206" t="s">
        <v>412</v>
      </c>
      <c r="B37" s="212" t="s">
        <v>413</v>
      </c>
      <c r="C37" s="204" t="n">
        <v>0</v>
      </c>
      <c r="D37" s="204" t="n">
        <v>0</v>
      </c>
      <c r="E37" s="204" t="n">
        <v>0</v>
      </c>
      <c r="F37" s="204" t="n">
        <v>0</v>
      </c>
      <c r="G37" s="204" t="n">
        <v>0</v>
      </c>
    </row>
    <row r="38" customFormat="false" ht="15" hidden="false" customHeight="true" outlineLevel="0" collapsed="false">
      <c r="A38" s="206" t="s">
        <v>414</v>
      </c>
      <c r="B38" s="212" t="s">
        <v>415</v>
      </c>
      <c r="C38" s="204" t="n">
        <v>0</v>
      </c>
      <c r="D38" s="204" t="n">
        <v>0</v>
      </c>
      <c r="E38" s="204" t="n">
        <v>0</v>
      </c>
      <c r="F38" s="204" t="n">
        <v>0</v>
      </c>
      <c r="G38" s="204" t="n">
        <v>0</v>
      </c>
    </row>
    <row r="39" customFormat="false" ht="27.35" hidden="false" customHeight="false" outlineLevel="0" collapsed="false">
      <c r="A39" s="206" t="s">
        <v>416</v>
      </c>
      <c r="B39" s="207" t="s">
        <v>417</v>
      </c>
      <c r="C39" s="204" t="n">
        <v>0</v>
      </c>
      <c r="D39" s="204" t="n">
        <v>0</v>
      </c>
      <c r="E39" s="204" t="n">
        <v>0</v>
      </c>
      <c r="F39" s="204" t="n">
        <v>0</v>
      </c>
      <c r="G39" s="204" t="n">
        <v>0</v>
      </c>
    </row>
    <row r="40" customFormat="false" ht="27.35" hidden="false" customHeight="false" outlineLevel="0" collapsed="false">
      <c r="A40" s="206" t="s">
        <v>418</v>
      </c>
      <c r="B40" s="207" t="s">
        <v>419</v>
      </c>
      <c r="C40" s="204" t="n">
        <v>0</v>
      </c>
      <c r="D40" s="204" t="n">
        <v>0</v>
      </c>
      <c r="E40" s="204" t="n">
        <v>0</v>
      </c>
      <c r="F40" s="204" t="n">
        <v>0</v>
      </c>
      <c r="G40" s="204" t="n">
        <v>0</v>
      </c>
    </row>
    <row r="41" customFormat="false" ht="15.75" hidden="false" customHeight="false" outlineLevel="0" collapsed="false">
      <c r="A41" s="206" t="s">
        <v>420</v>
      </c>
      <c r="B41" s="207" t="s">
        <v>421</v>
      </c>
      <c r="C41" s="204" t="n">
        <v>0</v>
      </c>
      <c r="D41" s="204" t="n">
        <v>0</v>
      </c>
      <c r="E41" s="204" t="n">
        <v>0</v>
      </c>
      <c r="F41" s="204" t="n">
        <v>0</v>
      </c>
      <c r="G41" s="204" t="n">
        <v>0</v>
      </c>
    </row>
    <row r="42" customFormat="false" ht="15.75" hidden="false" customHeight="false" outlineLevel="0" collapsed="false">
      <c r="A42" s="206" t="s">
        <v>422</v>
      </c>
      <c r="B42" s="207" t="s">
        <v>423</v>
      </c>
      <c r="C42" s="204" t="n">
        <v>0</v>
      </c>
      <c r="D42" s="204" t="n">
        <v>0</v>
      </c>
      <c r="E42" s="204" t="n">
        <v>0</v>
      </c>
      <c r="F42" s="204" t="n">
        <v>0</v>
      </c>
      <c r="G42" s="204" t="n">
        <v>0</v>
      </c>
    </row>
    <row r="43" customFormat="false" ht="15.75" hidden="false" customHeight="false" outlineLevel="0" collapsed="false">
      <c r="A43" s="206" t="s">
        <v>424</v>
      </c>
      <c r="B43" s="207" t="s">
        <v>425</v>
      </c>
      <c r="C43" s="204" t="n">
        <v>0</v>
      </c>
      <c r="D43" s="204" t="n">
        <v>0</v>
      </c>
      <c r="E43" s="204" t="n">
        <v>0</v>
      </c>
      <c r="F43" s="204" t="n">
        <v>0</v>
      </c>
      <c r="G43" s="204" t="n">
        <v>0</v>
      </c>
    </row>
    <row r="44" customFormat="false" ht="15.75" hidden="false" customHeight="false" outlineLevel="0" collapsed="false">
      <c r="A44" s="206" t="s">
        <v>426</v>
      </c>
      <c r="B44" s="207" t="s">
        <v>427</v>
      </c>
      <c r="C44" s="204" t="n">
        <v>5.34</v>
      </c>
      <c r="D44" s="204" t="n">
        <v>5.34</v>
      </c>
      <c r="E44" s="208" t="n">
        <v>2.94</v>
      </c>
      <c r="F44" s="204" t="n">
        <v>0.8</v>
      </c>
      <c r="G44" s="204" t="n">
        <v>0.8</v>
      </c>
    </row>
    <row r="45" customFormat="false" ht="15.75" hidden="false" customHeight="false" outlineLevel="0" collapsed="false">
      <c r="A45" s="206" t="s">
        <v>428</v>
      </c>
      <c r="B45" s="212" t="s">
        <v>429</v>
      </c>
      <c r="C45" s="204" t="n">
        <v>0</v>
      </c>
      <c r="D45" s="204" t="n">
        <v>0</v>
      </c>
      <c r="E45" s="204" t="n">
        <v>0</v>
      </c>
      <c r="F45" s="204" t="n">
        <v>0</v>
      </c>
      <c r="G45" s="204" t="n">
        <v>0</v>
      </c>
    </row>
    <row r="46" customFormat="false" ht="15.75" hidden="false" customHeight="false" outlineLevel="0" collapsed="false">
      <c r="A46" s="202" t="s">
        <v>24</v>
      </c>
      <c r="B46" s="203" t="s">
        <v>430</v>
      </c>
      <c r="C46" s="204" t="s">
        <v>23</v>
      </c>
      <c r="D46" s="204" t="s">
        <v>23</v>
      </c>
      <c r="E46" s="204" t="s">
        <v>23</v>
      </c>
      <c r="F46" s="204" t="s">
        <v>23</v>
      </c>
      <c r="G46" s="204" t="s">
        <v>23</v>
      </c>
    </row>
    <row r="47" customFormat="false" ht="15.75" hidden="false" customHeight="false" outlineLevel="0" collapsed="false">
      <c r="A47" s="206" t="s">
        <v>431</v>
      </c>
      <c r="B47" s="207" t="s">
        <v>432</v>
      </c>
      <c r="C47" s="204" t="n">
        <v>0</v>
      </c>
      <c r="D47" s="204" t="n">
        <v>0</v>
      </c>
      <c r="E47" s="204" t="n">
        <v>0</v>
      </c>
      <c r="F47" s="204" t="n">
        <v>0</v>
      </c>
      <c r="G47" s="204" t="n">
        <v>0</v>
      </c>
    </row>
    <row r="48" customFormat="false" ht="15.75" hidden="false" customHeight="false" outlineLevel="0" collapsed="false">
      <c r="A48" s="206" t="s">
        <v>433</v>
      </c>
      <c r="B48" s="207" t="s">
        <v>413</v>
      </c>
      <c r="C48" s="204" t="n">
        <v>0</v>
      </c>
      <c r="D48" s="204" t="n">
        <v>0</v>
      </c>
      <c r="E48" s="204" t="n">
        <v>0</v>
      </c>
      <c r="F48" s="204" t="n">
        <v>0</v>
      </c>
      <c r="G48" s="204" t="n">
        <v>0</v>
      </c>
    </row>
    <row r="49" customFormat="false" ht="15.75" hidden="false" customHeight="false" outlineLevel="0" collapsed="false">
      <c r="A49" s="206" t="s">
        <v>434</v>
      </c>
      <c r="B49" s="207" t="s">
        <v>415</v>
      </c>
      <c r="C49" s="204" t="n">
        <v>0</v>
      </c>
      <c r="D49" s="204" t="n">
        <v>0</v>
      </c>
      <c r="E49" s="204" t="n">
        <v>0</v>
      </c>
      <c r="F49" s="204" t="n">
        <v>0</v>
      </c>
      <c r="G49" s="204" t="n">
        <v>0</v>
      </c>
    </row>
    <row r="50" customFormat="false" ht="27.35" hidden="false" customHeight="false" outlineLevel="0" collapsed="false">
      <c r="A50" s="206" t="s">
        <v>435</v>
      </c>
      <c r="B50" s="207" t="s">
        <v>417</v>
      </c>
      <c r="C50" s="204" t="n">
        <v>0</v>
      </c>
      <c r="D50" s="204" t="n">
        <v>0</v>
      </c>
      <c r="E50" s="204" t="n">
        <v>0</v>
      </c>
      <c r="F50" s="204" t="n">
        <v>0</v>
      </c>
      <c r="G50" s="204" t="n">
        <v>0</v>
      </c>
    </row>
    <row r="51" customFormat="false" ht="27.35" hidden="false" customHeight="false" outlineLevel="0" collapsed="false">
      <c r="A51" s="206" t="s">
        <v>436</v>
      </c>
      <c r="B51" s="207" t="s">
        <v>419</v>
      </c>
      <c r="C51" s="204" t="n">
        <v>0</v>
      </c>
      <c r="D51" s="204" t="n">
        <v>0</v>
      </c>
      <c r="E51" s="204" t="n">
        <v>0</v>
      </c>
      <c r="F51" s="204" t="n">
        <v>0</v>
      </c>
      <c r="G51" s="204" t="n">
        <v>0</v>
      </c>
    </row>
    <row r="52" customFormat="false" ht="15.75" hidden="false" customHeight="false" outlineLevel="0" collapsed="false">
      <c r="A52" s="206" t="s">
        <v>437</v>
      </c>
      <c r="B52" s="207" t="s">
        <v>421</v>
      </c>
      <c r="C52" s="204" t="n">
        <v>0</v>
      </c>
      <c r="D52" s="204" t="n">
        <v>0</v>
      </c>
      <c r="E52" s="204" t="n">
        <v>0</v>
      </c>
      <c r="F52" s="204" t="n">
        <v>0</v>
      </c>
      <c r="G52" s="204" t="n">
        <v>0</v>
      </c>
    </row>
    <row r="53" customFormat="false" ht="15.75" hidden="false" customHeight="false" outlineLevel="0" collapsed="false">
      <c r="A53" s="206" t="s">
        <v>438</v>
      </c>
      <c r="B53" s="207" t="s">
        <v>423</v>
      </c>
      <c r="C53" s="204" t="n">
        <v>0</v>
      </c>
      <c r="D53" s="204" t="n">
        <v>0</v>
      </c>
      <c r="E53" s="204" t="n">
        <v>0</v>
      </c>
      <c r="F53" s="204" t="n">
        <v>0</v>
      </c>
      <c r="G53" s="204" t="n">
        <v>0</v>
      </c>
    </row>
    <row r="54" customFormat="false" ht="15.75" hidden="false" customHeight="false" outlineLevel="0" collapsed="false">
      <c r="A54" s="206" t="s">
        <v>439</v>
      </c>
      <c r="B54" s="207" t="s">
        <v>425</v>
      </c>
      <c r="C54" s="204" t="n">
        <v>0</v>
      </c>
      <c r="D54" s="204" t="n">
        <v>0</v>
      </c>
      <c r="E54" s="204" t="n">
        <v>0</v>
      </c>
      <c r="F54" s="204" t="n">
        <v>0</v>
      </c>
      <c r="G54" s="204" t="n">
        <v>0</v>
      </c>
    </row>
    <row r="55" customFormat="false" ht="15.75" hidden="false" customHeight="false" outlineLevel="0" collapsed="false">
      <c r="A55" s="206" t="s">
        <v>440</v>
      </c>
      <c r="B55" s="207" t="s">
        <v>427</v>
      </c>
      <c r="C55" s="204" t="n">
        <v>5.34</v>
      </c>
      <c r="D55" s="204" t="n">
        <v>5.34</v>
      </c>
      <c r="E55" s="208" t="n">
        <v>2.94</v>
      </c>
      <c r="F55" s="204" t="n">
        <v>0.8</v>
      </c>
      <c r="G55" s="204" t="n">
        <v>0.8</v>
      </c>
      <c r="H55" s="205"/>
    </row>
    <row r="56" customFormat="false" ht="15.75" hidden="false" customHeight="false" outlineLevel="0" collapsed="false">
      <c r="A56" s="206" t="s">
        <v>441</v>
      </c>
      <c r="B56" s="212" t="s">
        <v>429</v>
      </c>
      <c r="C56" s="204" t="n">
        <v>0</v>
      </c>
      <c r="D56" s="204" t="n">
        <v>0</v>
      </c>
      <c r="E56" s="204" t="n">
        <v>0</v>
      </c>
      <c r="F56" s="204" t="n">
        <v>0</v>
      </c>
      <c r="G56" s="204" t="n">
        <v>0</v>
      </c>
    </row>
    <row r="57" customFormat="false" ht="35.25" hidden="false" customHeight="true" outlineLevel="0" collapsed="false">
      <c r="A57" s="202" t="s">
        <v>27</v>
      </c>
      <c r="B57" s="203" t="s">
        <v>442</v>
      </c>
      <c r="C57" s="204" t="s">
        <v>23</v>
      </c>
      <c r="D57" s="204" t="s">
        <v>23</v>
      </c>
      <c r="E57" s="204" t="s">
        <v>23</v>
      </c>
      <c r="F57" s="204" t="s">
        <v>23</v>
      </c>
      <c r="G57" s="204" t="s">
        <v>23</v>
      </c>
    </row>
    <row r="58" customFormat="false" ht="15.75" hidden="false" customHeight="false" outlineLevel="0" collapsed="false">
      <c r="A58" s="206" t="s">
        <v>443</v>
      </c>
      <c r="B58" s="207" t="s">
        <v>444</v>
      </c>
      <c r="C58" s="204" t="n">
        <v>12.09403752</v>
      </c>
      <c r="D58" s="204" t="n">
        <f aca="false">D30</f>
        <v>12.44564008</v>
      </c>
      <c r="E58" s="208" t="n">
        <f aca="false">C58-1.90400065-1.08750755-F58</f>
        <v>7.03095742</v>
      </c>
      <c r="F58" s="204" t="n">
        <v>2.0715719</v>
      </c>
      <c r="G58" s="204" t="n">
        <v>1.83169971</v>
      </c>
      <c r="H58" s="205"/>
      <c r="I58" s="205"/>
    </row>
    <row r="59" customFormat="false" ht="15.75" hidden="false" customHeight="false" outlineLevel="0" collapsed="false">
      <c r="A59" s="206" t="s">
        <v>445</v>
      </c>
      <c r="B59" s="207" t="s">
        <v>446</v>
      </c>
      <c r="C59" s="204" t="n">
        <v>0</v>
      </c>
      <c r="D59" s="204" t="n">
        <v>0</v>
      </c>
      <c r="E59" s="204" t="n">
        <v>0</v>
      </c>
      <c r="F59" s="204" t="n">
        <v>0</v>
      </c>
      <c r="G59" s="204" t="n">
        <v>0</v>
      </c>
    </row>
    <row r="60" customFormat="false" ht="15.75" hidden="false" customHeight="false" outlineLevel="0" collapsed="false">
      <c r="A60" s="206" t="s">
        <v>447</v>
      </c>
      <c r="B60" s="212" t="s">
        <v>448</v>
      </c>
      <c r="C60" s="204" t="n">
        <v>0</v>
      </c>
      <c r="D60" s="204" t="n">
        <v>0</v>
      </c>
      <c r="E60" s="204" t="n">
        <v>0</v>
      </c>
      <c r="F60" s="204" t="n">
        <v>0</v>
      </c>
      <c r="G60" s="204" t="n">
        <v>0</v>
      </c>
    </row>
    <row r="61" customFormat="false" ht="15.75" hidden="false" customHeight="false" outlineLevel="0" collapsed="false">
      <c r="A61" s="206" t="s">
        <v>449</v>
      </c>
      <c r="B61" s="212" t="s">
        <v>450</v>
      </c>
      <c r="C61" s="204" t="n">
        <v>0</v>
      </c>
      <c r="D61" s="204" t="n">
        <v>0</v>
      </c>
      <c r="E61" s="204" t="n">
        <v>0</v>
      </c>
      <c r="F61" s="204" t="n">
        <v>0</v>
      </c>
      <c r="G61" s="204" t="n">
        <v>0</v>
      </c>
    </row>
    <row r="62" customFormat="false" ht="15.75" hidden="false" customHeight="false" outlineLevel="0" collapsed="false">
      <c r="A62" s="206" t="s">
        <v>451</v>
      </c>
      <c r="B62" s="212" t="s">
        <v>452</v>
      </c>
      <c r="C62" s="204" t="n">
        <v>0</v>
      </c>
      <c r="D62" s="204" t="n">
        <v>0</v>
      </c>
      <c r="E62" s="204" t="n">
        <v>0</v>
      </c>
      <c r="F62" s="204" t="n">
        <v>0</v>
      </c>
      <c r="G62" s="204" t="n">
        <v>0</v>
      </c>
    </row>
    <row r="63" customFormat="false" ht="15.75" hidden="false" customHeight="false" outlineLevel="0" collapsed="false">
      <c r="A63" s="206" t="s">
        <v>453</v>
      </c>
      <c r="B63" s="207" t="s">
        <v>454</v>
      </c>
      <c r="C63" s="204" t="n">
        <v>0</v>
      </c>
      <c r="D63" s="204" t="n">
        <v>0</v>
      </c>
      <c r="E63" s="204" t="n">
        <v>0</v>
      </c>
      <c r="F63" s="204" t="n">
        <v>0</v>
      </c>
      <c r="G63" s="204" t="n">
        <v>0</v>
      </c>
    </row>
    <row r="64" customFormat="false" ht="15.75" hidden="false" customHeight="false" outlineLevel="0" collapsed="false">
      <c r="A64" s="206" t="s">
        <v>455</v>
      </c>
      <c r="B64" s="207" t="s">
        <v>456</v>
      </c>
      <c r="C64" s="204" t="n">
        <v>0</v>
      </c>
      <c r="D64" s="204" t="n">
        <v>0</v>
      </c>
      <c r="E64" s="204" t="n">
        <v>0</v>
      </c>
      <c r="F64" s="204" t="n">
        <v>0</v>
      </c>
      <c r="G64" s="204" t="n">
        <v>0</v>
      </c>
    </row>
    <row r="65" customFormat="false" ht="15.75" hidden="false" customHeight="false" outlineLevel="0" collapsed="false">
      <c r="A65" s="206" t="s">
        <v>457</v>
      </c>
      <c r="B65" s="207" t="s">
        <v>458</v>
      </c>
      <c r="C65" s="204" t="n">
        <v>5.34</v>
      </c>
      <c r="D65" s="204" t="n">
        <v>5.34</v>
      </c>
      <c r="E65" s="208" t="n">
        <v>2.94</v>
      </c>
      <c r="F65" s="204" t="n">
        <v>0.8</v>
      </c>
      <c r="G65" s="204" t="n">
        <v>0.8</v>
      </c>
      <c r="H65" s="205"/>
      <c r="I65" s="205"/>
    </row>
    <row r="66" customFormat="false" ht="15.75" hidden="false" customHeight="false" outlineLevel="0" collapsed="false">
      <c r="A66" s="206" t="s">
        <v>459</v>
      </c>
      <c r="B66" s="212" t="s">
        <v>460</v>
      </c>
      <c r="C66" s="204" t="n">
        <v>0</v>
      </c>
      <c r="D66" s="204" t="n">
        <v>0</v>
      </c>
      <c r="E66" s="204" t="n">
        <v>0</v>
      </c>
      <c r="F66" s="204" t="n">
        <v>0</v>
      </c>
      <c r="G66" s="204" t="n">
        <v>0</v>
      </c>
    </row>
    <row r="67" customFormat="false" ht="36.75" hidden="false" customHeight="true" outlineLevel="0" collapsed="false">
      <c r="A67" s="202" t="s">
        <v>30</v>
      </c>
      <c r="B67" s="213" t="s">
        <v>461</v>
      </c>
      <c r="C67" s="204" t="n">
        <v>0</v>
      </c>
      <c r="D67" s="204" t="n">
        <v>0</v>
      </c>
      <c r="E67" s="204" t="n">
        <v>0</v>
      </c>
      <c r="F67" s="204" t="n">
        <v>0</v>
      </c>
      <c r="G67" s="204" t="n">
        <v>0</v>
      </c>
    </row>
    <row r="68" customFormat="false" ht="15.75" hidden="false" customHeight="false" outlineLevel="0" collapsed="false">
      <c r="A68" s="202" t="s">
        <v>33</v>
      </c>
      <c r="B68" s="203" t="s">
        <v>462</v>
      </c>
      <c r="C68" s="204" t="s">
        <v>23</v>
      </c>
      <c r="D68" s="204" t="s">
        <v>23</v>
      </c>
      <c r="E68" s="204" t="s">
        <v>23</v>
      </c>
      <c r="F68" s="204" t="s">
        <v>23</v>
      </c>
      <c r="G68" s="204" t="s">
        <v>23</v>
      </c>
    </row>
    <row r="69" customFormat="false" ht="15.75" hidden="false" customHeight="false" outlineLevel="0" collapsed="false">
      <c r="A69" s="206" t="s">
        <v>463</v>
      </c>
      <c r="B69" s="214" t="s">
        <v>432</v>
      </c>
      <c r="C69" s="204" t="n">
        <v>0</v>
      </c>
      <c r="D69" s="204" t="n">
        <v>0</v>
      </c>
      <c r="E69" s="204" t="n">
        <v>0</v>
      </c>
      <c r="F69" s="204" t="n">
        <v>0</v>
      </c>
      <c r="G69" s="204" t="n">
        <v>0</v>
      </c>
    </row>
    <row r="70" customFormat="false" ht="15.75" hidden="false" customHeight="false" outlineLevel="0" collapsed="false">
      <c r="A70" s="206" t="s">
        <v>464</v>
      </c>
      <c r="B70" s="214" t="s">
        <v>413</v>
      </c>
      <c r="C70" s="204" t="n">
        <v>0</v>
      </c>
      <c r="D70" s="204" t="n">
        <v>0</v>
      </c>
      <c r="E70" s="204" t="n">
        <v>0</v>
      </c>
      <c r="F70" s="204" t="n">
        <v>0</v>
      </c>
      <c r="G70" s="204" t="n">
        <v>0</v>
      </c>
    </row>
    <row r="71" customFormat="false" ht="15.75" hidden="false" customHeight="false" outlineLevel="0" collapsed="false">
      <c r="A71" s="206" t="s">
        <v>465</v>
      </c>
      <c r="B71" s="214" t="s">
        <v>415</v>
      </c>
      <c r="C71" s="204" t="n">
        <v>0</v>
      </c>
      <c r="D71" s="204" t="n">
        <v>0</v>
      </c>
      <c r="E71" s="204" t="n">
        <v>0</v>
      </c>
      <c r="F71" s="204" t="n">
        <v>0</v>
      </c>
      <c r="G71" s="204" t="n">
        <v>0</v>
      </c>
    </row>
    <row r="72" customFormat="false" ht="15.75" hidden="false" customHeight="false" outlineLevel="0" collapsed="false">
      <c r="A72" s="206" t="s">
        <v>466</v>
      </c>
      <c r="B72" s="214" t="s">
        <v>467</v>
      </c>
      <c r="C72" s="204" t="n">
        <v>0</v>
      </c>
      <c r="D72" s="204" t="n">
        <v>0</v>
      </c>
      <c r="E72" s="204" t="n">
        <v>0</v>
      </c>
      <c r="F72" s="204" t="n">
        <v>0</v>
      </c>
      <c r="G72" s="204" t="n">
        <v>0</v>
      </c>
    </row>
    <row r="73" customFormat="false" ht="15.75" hidden="false" customHeight="false" outlineLevel="0" collapsed="false">
      <c r="A73" s="206" t="s">
        <v>468</v>
      </c>
      <c r="B73" s="207" t="s">
        <v>423</v>
      </c>
      <c r="C73" s="204" t="n">
        <v>0</v>
      </c>
      <c r="D73" s="204" t="n">
        <v>0</v>
      </c>
      <c r="E73" s="204" t="n">
        <v>0</v>
      </c>
      <c r="F73" s="204" t="n">
        <v>0</v>
      </c>
      <c r="G73" s="204" t="n">
        <v>0</v>
      </c>
    </row>
    <row r="74" customFormat="false" ht="15.75" hidden="false" customHeight="false" outlineLevel="0" collapsed="false">
      <c r="A74" s="206" t="s">
        <v>469</v>
      </c>
      <c r="B74" s="207" t="s">
        <v>425</v>
      </c>
      <c r="C74" s="204" t="n">
        <v>0</v>
      </c>
      <c r="D74" s="204" t="n">
        <v>0</v>
      </c>
      <c r="E74" s="204" t="n">
        <v>0</v>
      </c>
      <c r="F74" s="204" t="n">
        <v>0</v>
      </c>
      <c r="G74" s="204" t="n">
        <v>0</v>
      </c>
    </row>
    <row r="75" customFormat="false" ht="15.75" hidden="false" customHeight="false" outlineLevel="0" collapsed="false">
      <c r="A75" s="206" t="s">
        <v>470</v>
      </c>
      <c r="B75" s="207" t="s">
        <v>427</v>
      </c>
      <c r="C75" s="204" t="n">
        <v>5.34</v>
      </c>
      <c r="D75" s="204" t="n">
        <v>5.34</v>
      </c>
      <c r="E75" s="208" t="n">
        <f aca="false">D75-F75</f>
        <v>4.54</v>
      </c>
      <c r="F75" s="204" t="n">
        <v>0.8</v>
      </c>
      <c r="G75" s="204" t="n">
        <v>0.8</v>
      </c>
      <c r="H75" s="205"/>
    </row>
    <row r="76" customFormat="false" ht="15.75" hidden="false" customHeight="false" outlineLevel="0" collapsed="false">
      <c r="A76" s="206" t="s">
        <v>471</v>
      </c>
      <c r="B76" s="212" t="s">
        <v>429</v>
      </c>
      <c r="C76" s="204" t="n">
        <v>0</v>
      </c>
      <c r="D76" s="204" t="n">
        <v>0</v>
      </c>
      <c r="E76" s="204" t="n">
        <v>0</v>
      </c>
      <c r="F76" s="204" t="n">
        <v>0</v>
      </c>
      <c r="G76" s="204" t="n">
        <v>0</v>
      </c>
    </row>
    <row r="77" customFormat="false" ht="50.25" hidden="false" customHeight="true" outlineLevel="0" collapsed="false">
      <c r="A77" s="171"/>
      <c r="B77" s="215"/>
      <c r="C77" s="215"/>
      <c r="D77" s="215"/>
      <c r="E77" s="215"/>
      <c r="F77" s="215"/>
      <c r="G77" s="215"/>
    </row>
    <row r="78" customFormat="false" ht="15.75" hidden="false" customHeight="false" outlineLevel="0" collapsed="false">
      <c r="A78" s="171"/>
      <c r="B78" s="171"/>
      <c r="C78" s="171"/>
      <c r="D78" s="171"/>
      <c r="E78" s="171"/>
      <c r="F78" s="171"/>
    </row>
    <row r="79" customFormat="false" ht="36.75" hidden="false" customHeight="true" outlineLevel="0" collapsed="false">
      <c r="A79" s="171"/>
      <c r="B79" s="216"/>
      <c r="C79" s="216"/>
      <c r="D79" s="216"/>
      <c r="E79" s="216"/>
      <c r="F79" s="216"/>
      <c r="G79" s="216"/>
    </row>
    <row r="80" customFormat="false" ht="15.75" hidden="false" customHeight="false" outlineLevel="0" collapsed="false">
      <c r="A80" s="171"/>
      <c r="B80" s="189"/>
      <c r="C80" s="189"/>
      <c r="D80" s="189"/>
      <c r="E80" s="189"/>
      <c r="F80" s="189"/>
    </row>
    <row r="81" customFormat="false" ht="51" hidden="false" customHeight="true" outlineLevel="0" collapsed="false">
      <c r="A81" s="171"/>
      <c r="B81" s="216"/>
      <c r="C81" s="216"/>
      <c r="D81" s="216"/>
      <c r="E81" s="216"/>
      <c r="F81" s="216"/>
      <c r="G81" s="216"/>
    </row>
    <row r="82" customFormat="false" ht="32.25" hidden="false" customHeight="true" outlineLevel="0" collapsed="false">
      <c r="A82" s="171"/>
      <c r="B82" s="216"/>
      <c r="C82" s="216"/>
      <c r="D82" s="216"/>
      <c r="E82" s="216"/>
      <c r="F82" s="216"/>
      <c r="G82" s="216"/>
    </row>
    <row r="83" customFormat="false" ht="51.75" hidden="false" customHeight="true" outlineLevel="0" collapsed="false">
      <c r="A83" s="171"/>
      <c r="B83" s="216"/>
      <c r="C83" s="216"/>
      <c r="D83" s="216"/>
      <c r="E83" s="216"/>
      <c r="F83" s="216"/>
      <c r="G83" s="216"/>
    </row>
    <row r="84" customFormat="false" ht="21.75" hidden="false" customHeight="true" outlineLevel="0" collapsed="false">
      <c r="A84" s="171"/>
      <c r="B84" s="217"/>
      <c r="C84" s="217"/>
      <c r="D84" s="217"/>
      <c r="E84" s="217"/>
      <c r="F84" s="217"/>
      <c r="G84" s="217"/>
    </row>
    <row r="85" customFormat="false" ht="23.25" hidden="false" customHeight="true" outlineLevel="0" collapsed="false">
      <c r="A85" s="171"/>
      <c r="B85" s="218"/>
      <c r="C85" s="218"/>
      <c r="D85" s="218"/>
      <c r="E85" s="218"/>
      <c r="F85" s="218"/>
    </row>
    <row r="86" customFormat="false" ht="18.75" hidden="false" customHeight="true" outlineLevel="0" collapsed="false">
      <c r="A86" s="171"/>
      <c r="B86" s="219"/>
      <c r="C86" s="219"/>
      <c r="D86" s="219"/>
      <c r="E86" s="219"/>
      <c r="F86" s="219"/>
      <c r="G86" s="219"/>
    </row>
    <row r="87" customFormat="false" ht="15.75" hidden="false" customHeight="false" outlineLevel="0" collapsed="false">
      <c r="A87" s="171"/>
      <c r="B87" s="171"/>
      <c r="C87" s="171"/>
      <c r="D87" s="171"/>
      <c r="E87" s="171"/>
      <c r="F87" s="171"/>
    </row>
    <row r="88" customFormat="false" ht="15.75" hidden="false" customHeight="false" outlineLevel="0" collapsed="false">
      <c r="A88" s="171"/>
      <c r="B88" s="171"/>
      <c r="C88" s="171"/>
      <c r="D88" s="171"/>
      <c r="E88" s="171"/>
      <c r="F88" s="171"/>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G44">
    <cfRule type="cellIs" priority="2" operator="equal" aboveAverage="0" equalAverage="0" bottom="0" percent="0" rank="0" text="" dxfId="12">
      <formula>""</formula>
    </cfRule>
  </conditionalFormatting>
  <conditionalFormatting sqref="F20:F22">
    <cfRule type="cellIs" priority="3" operator="equal" aboveAverage="0" equalAverage="0" bottom="0" percent="0" rank="0" text="" dxfId="13">
      <formula>""</formula>
    </cfRule>
  </conditionalFormatting>
  <conditionalFormatting sqref="G75 G65 G55">
    <cfRule type="cellIs" priority="4" operator="equal" aboveAverage="0" equalAverage="0" bottom="0" percent="0" rank="0" text="" dxfId="14">
      <formula>""</formula>
    </cfRule>
  </conditionalFormatting>
  <conditionalFormatting sqref="G27">
    <cfRule type="expression" priority="5" aboveAverage="0" equalAverage="0" bottom="0" percent="0" rank="0" text="" dxfId="15">
      <formula>LEN(TRIM(G27))=0</formula>
    </cfRule>
  </conditionalFormatting>
  <conditionalFormatting sqref="G30">
    <cfRule type="cellIs" priority="6" operator="equal" aboveAverage="0" equalAverage="0" bottom="0" percent="0" rank="0" text="" dxfId="16">
      <formula>""</formula>
    </cfRule>
  </conditionalFormatting>
  <conditionalFormatting sqref="G30">
    <cfRule type="cellIs" priority="7" operator="equal" aboveAverage="0" equalAverage="0" bottom="0" percent="0" rank="0" text="" dxfId="17">
      <formula>""</formula>
    </cfRule>
  </conditionalFormatting>
  <conditionalFormatting sqref="G24">
    <cfRule type="cellIs" priority="8" operator="equal" aboveAverage="0" equalAverage="0" bottom="0" percent="0" rank="0" text="" dxfId="18">
      <formula>""</formula>
    </cfRule>
  </conditionalFormatting>
  <conditionalFormatting sqref="E20 E22">
    <cfRule type="cellIs" priority="9" operator="equal" aboveAverage="0" equalAverage="0" bottom="0" percent="0" rank="0" text="" dxfId="19">
      <formula>""</formula>
    </cfRule>
  </conditionalFormatting>
  <conditionalFormatting sqref="A57:B59">
    <cfRule type="cellIs" priority="10" operator="equal" aboveAverage="0" equalAverage="0" bottom="0" percent="0" rank="0" text="" dxfId="20">
      <formula>""</formula>
    </cfRule>
  </conditionalFormatting>
  <conditionalFormatting sqref="A46:B48">
    <cfRule type="cellIs" priority="11" operator="equal" aboveAverage="0" equalAverage="0" bottom="0" percent="0" rank="0" text="" dxfId="21">
      <formula>""</formula>
    </cfRule>
  </conditionalFormatting>
  <conditionalFormatting sqref="A73:B76">
    <cfRule type="cellIs" priority="12" operator="equal" aboveAverage="0" equalAverage="0" bottom="0" percent="0" rank="0" text="" dxfId="22">
      <formula>""</formula>
    </cfRule>
  </conditionalFormatting>
  <conditionalFormatting sqref="A63:B66 A42:B48 A53:B59 C20:D22 G26 G31:G35 G46:G54 G68:G74 G28:G29 G56:G57 G76 G20:G22 F30:G30 F24:G25 F26:F34 F36:G43 F47:F56 F58:G64 F69:F76 F45:G45 F44 F66:G67 F65">
    <cfRule type="cellIs" priority="13" operator="equal" aboveAverage="0" equalAverage="0" bottom="0" percent="0" rank="0" text="" dxfId="23">
      <formula>""</formula>
    </cfRule>
  </conditionalFormatting>
  <conditionalFormatting sqref="D27">
    <cfRule type="cellIs" priority="14" operator="equal" aboveAverage="0" equalAverage="0" bottom="0" percent="0" rank="0" text="" dxfId="24">
      <formula>""</formula>
    </cfRule>
  </conditionalFormatting>
  <conditionalFormatting sqref="D34">
    <cfRule type="cellIs" priority="15" operator="equal" aboveAverage="0" equalAverage="0" bottom="0" percent="0" rank="0" text="" dxfId="25">
      <formula>""</formula>
    </cfRule>
  </conditionalFormatting>
  <conditionalFormatting sqref="D33">
    <cfRule type="cellIs" priority="16" operator="equal" aboveAverage="0" equalAverage="0" bottom="0" percent="0" rank="0" text="" dxfId="26">
      <formula>""</formula>
    </cfRule>
  </conditionalFormatting>
  <conditionalFormatting sqref="D32">
    <cfRule type="cellIs" priority="17" operator="equal" aboveAverage="0" equalAverage="0" bottom="0" percent="0" rank="0" text="" dxfId="27">
      <formula>""</formula>
    </cfRule>
  </conditionalFormatting>
  <conditionalFormatting sqref="C75">
    <cfRule type="cellIs" priority="18" operator="equal" aboveAverage="0" equalAverage="0" bottom="0" percent="0" rank="0" text="" dxfId="28">
      <formula>""</formula>
    </cfRule>
  </conditionalFormatting>
  <conditionalFormatting sqref="C75:D75">
    <cfRule type="cellIs" priority="19" operator="equal" aboveAverage="0" equalAverage="0" bottom="0" percent="0" rank="0" text="" dxfId="29">
      <formula>""</formula>
    </cfRule>
  </conditionalFormatting>
  <conditionalFormatting sqref="C75:D75">
    <cfRule type="cellIs" priority="20" operator="equal" aboveAverage="0" equalAverage="0" bottom="0" percent="0" rank="0" text="" dxfId="30">
      <formula>""</formula>
    </cfRule>
  </conditionalFormatting>
  <conditionalFormatting sqref="C55">
    <cfRule type="cellIs" priority="21" operator="equal" aboveAverage="0" equalAverage="0" bottom="0" percent="0" rank="0" text="" dxfId="31">
      <formula>""</formula>
    </cfRule>
  </conditionalFormatting>
  <conditionalFormatting sqref="C55:D55">
    <cfRule type="cellIs" priority="22" operator="equal" aboveAverage="0" equalAverage="0" bottom="0" percent="0" rank="0" text="" dxfId="32">
      <formula>""</formula>
    </cfRule>
  </conditionalFormatting>
  <conditionalFormatting sqref="C55:D55">
    <cfRule type="cellIs" priority="23" operator="equal" aboveAverage="0" equalAverage="0" bottom="0" percent="0" rank="0" text="" dxfId="33">
      <formula>""</formula>
    </cfRule>
  </conditionalFormatting>
  <conditionalFormatting sqref="D30:E30">
    <cfRule type="cellIs" priority="24" operator="equal" aboveAverage="0" equalAverage="0" bottom="0" percent="0" rank="0" text="" dxfId="34">
      <formula>""</formula>
    </cfRule>
  </conditionalFormatting>
  <conditionalFormatting sqref="C67:C74 C76">
    <cfRule type="cellIs" priority="25" operator="equal" aboveAverage="0" equalAverage="0" bottom="0" percent="0" rank="0" text="" dxfId="35">
      <formula>""</formula>
    </cfRule>
  </conditionalFormatting>
  <conditionalFormatting sqref="C60:C66">
    <cfRule type="cellIs" priority="26" operator="equal" aboveAverage="0" equalAverage="0" bottom="0" percent="0" rank="0" text="" dxfId="36">
      <formula>""</formula>
    </cfRule>
  </conditionalFormatting>
  <conditionalFormatting sqref="C49:C54 C56:C59">
    <cfRule type="cellIs" priority="27" operator="equal" aboveAverage="0" equalAverage="0" bottom="0" percent="0" rank="0" text="" dxfId="37">
      <formula>""</formula>
    </cfRule>
  </conditionalFormatting>
  <conditionalFormatting sqref="C35:C48">
    <cfRule type="cellIs" priority="28" operator="equal" aboveAverage="0" equalAverage="0" bottom="0" percent="0" rank="0" text="" dxfId="38">
      <formula>""</formula>
    </cfRule>
  </conditionalFormatting>
  <conditionalFormatting sqref="C30:C34">
    <cfRule type="cellIs" priority="29" operator="equal" aboveAverage="0" equalAverage="0" bottom="0" percent="0" rank="0" text="" dxfId="39">
      <formula>""</formula>
    </cfRule>
  </conditionalFormatting>
  <conditionalFormatting sqref="C24:D26 C28:D30 C27 C35:D54 C56:D74 C76:D76 C31:C34 E24 E30">
    <cfRule type="cellIs" priority="30" operator="equal" aboveAverage="0" equalAverage="0" bottom="0" percent="0" rank="0" text="" dxfId="40">
      <formula>""</formula>
    </cfRule>
  </conditionalFormatting>
  <conditionalFormatting sqref="C24:D26 C28:D30 C27 C35:D54 C56:D74 C76:D76 C31:C34 E35:F35 E57:F57 E68:F68 E24:E25 E30 F46">
    <cfRule type="cellIs" priority="31" operator="equal" aboveAverage="0" equalAverage="0" bottom="0" percent="0" rank="0" text="" dxfId="41">
      <formula>""</formula>
    </cfRule>
  </conditionalFormatting>
  <conditionalFormatting sqref="E46">
    <cfRule type="cellIs" priority="32" operator="equal" aboveAverage="0" equalAverage="0" bottom="0" percent="0" rank="0" text="" dxfId="42">
      <formula>""</formula>
    </cfRule>
  </conditionalFormatting>
  <conditionalFormatting sqref="E46">
    <cfRule type="cellIs" priority="33" operator="equal" aboveAverage="0" equalAverage="0" bottom="0" percent="0" rank="0" text="" dxfId="43">
      <formula>""</formula>
    </cfRule>
  </conditionalFormatting>
  <conditionalFormatting sqref="E76">
    <cfRule type="cellIs" priority="34" operator="equal" aboveAverage="0" equalAverage="0" bottom="0" percent="0" rank="0" text="" dxfId="44">
      <formula>""</formula>
    </cfRule>
  </conditionalFormatting>
  <conditionalFormatting sqref="E74">
    <cfRule type="cellIs" priority="35" operator="equal" aboveAverage="0" equalAverage="0" bottom="0" percent="0" rank="0" text="" dxfId="45">
      <formula>""</formula>
    </cfRule>
  </conditionalFormatting>
  <conditionalFormatting sqref="E73">
    <cfRule type="cellIs" priority="36" operator="equal" aboveAverage="0" equalAverage="0" bottom="0" percent="0" rank="0" text="" dxfId="46">
      <formula>""</formula>
    </cfRule>
  </conditionalFormatting>
  <conditionalFormatting sqref="E72">
    <cfRule type="cellIs" priority="37" operator="equal" aboveAverage="0" equalAverage="0" bottom="0" percent="0" rank="0" text="" dxfId="47">
      <formula>""</formula>
    </cfRule>
  </conditionalFormatting>
  <conditionalFormatting sqref="E71">
    <cfRule type="cellIs" priority="38" operator="equal" aboveAverage="0" equalAverage="0" bottom="0" percent="0" rank="0" text="" dxfId="48">
      <formula>""</formula>
    </cfRule>
  </conditionalFormatting>
  <conditionalFormatting sqref="E70">
    <cfRule type="cellIs" priority="39" operator="equal" aboveAverage="0" equalAverage="0" bottom="0" percent="0" rank="0" text="" dxfId="49">
      <formula>""</formula>
    </cfRule>
  </conditionalFormatting>
  <conditionalFormatting sqref="E69">
    <cfRule type="cellIs" priority="40" operator="equal" aboveAverage="0" equalAverage="0" bottom="0" percent="0" rank="0" text="" dxfId="50">
      <formula>""</formula>
    </cfRule>
  </conditionalFormatting>
  <conditionalFormatting sqref="E66">
    <cfRule type="cellIs" priority="41" operator="equal" aboveAverage="0" equalAverage="0" bottom="0" percent="0" rank="0" text="" dxfId="51">
      <formula>""</formula>
    </cfRule>
  </conditionalFormatting>
  <conditionalFormatting sqref="E64">
    <cfRule type="cellIs" priority="42" operator="equal" aboveAverage="0" equalAverage="0" bottom="0" percent="0" rank="0" text="" dxfId="52">
      <formula>""</formula>
    </cfRule>
  </conditionalFormatting>
  <conditionalFormatting sqref="E63">
    <cfRule type="cellIs" priority="43" operator="equal" aboveAverage="0" equalAverage="0" bottom="0" percent="0" rank="0" text="" dxfId="53">
      <formula>""</formula>
    </cfRule>
  </conditionalFormatting>
  <conditionalFormatting sqref="E62">
    <cfRule type="cellIs" priority="44" operator="equal" aboveAverage="0" equalAverage="0" bottom="0" percent="0" rank="0" text="" dxfId="54">
      <formula>""</formula>
    </cfRule>
  </conditionalFormatting>
  <conditionalFormatting sqref="E61">
    <cfRule type="cellIs" priority="45" operator="equal" aboveAverage="0" equalAverage="0" bottom="0" percent="0" rank="0" text="" dxfId="55">
      <formula>""</formula>
    </cfRule>
  </conditionalFormatting>
  <conditionalFormatting sqref="E60">
    <cfRule type="cellIs" priority="46" operator="equal" aboveAverage="0" equalAverage="0" bottom="0" percent="0" rank="0" text="" dxfId="56">
      <formula>""</formula>
    </cfRule>
  </conditionalFormatting>
  <conditionalFormatting sqref="E59">
    <cfRule type="cellIs" priority="47" operator="equal" aboveAverage="0" equalAverage="0" bottom="0" percent="0" rank="0" text="" dxfId="57">
      <formula>""</formula>
    </cfRule>
  </conditionalFormatting>
  <conditionalFormatting sqref="E56">
    <cfRule type="cellIs" priority="48" operator="equal" aboveAverage="0" equalAverage="0" bottom="0" percent="0" rank="0" text="" dxfId="58">
      <formula>""</formula>
    </cfRule>
  </conditionalFormatting>
  <conditionalFormatting sqref="E54">
    <cfRule type="cellIs" priority="49" operator="equal" aboveAverage="0" equalAverage="0" bottom="0" percent="0" rank="0" text="" dxfId="59">
      <formula>""</formula>
    </cfRule>
  </conditionalFormatting>
  <conditionalFormatting sqref="E53">
    <cfRule type="cellIs" priority="50" operator="equal" aboveAverage="0" equalAverage="0" bottom="0" percent="0" rank="0" text="" dxfId="60">
      <formula>""</formula>
    </cfRule>
  </conditionalFormatting>
  <conditionalFormatting sqref="E52">
    <cfRule type="cellIs" priority="51" operator="equal" aboveAverage="0" equalAverage="0" bottom="0" percent="0" rank="0" text="" dxfId="61">
      <formula>""</formula>
    </cfRule>
  </conditionalFormatting>
  <conditionalFormatting sqref="E51">
    <cfRule type="cellIs" priority="52" operator="equal" aboveAverage="0" equalAverage="0" bottom="0" percent="0" rank="0" text="" dxfId="62">
      <formula>""</formula>
    </cfRule>
  </conditionalFormatting>
  <conditionalFormatting sqref="E50">
    <cfRule type="cellIs" priority="53" operator="equal" aboveAverage="0" equalAverage="0" bottom="0" percent="0" rank="0" text="" dxfId="63">
      <formula>""</formula>
    </cfRule>
  </conditionalFormatting>
  <conditionalFormatting sqref="E49">
    <cfRule type="cellIs" priority="54" operator="equal" aboveAverage="0" equalAverage="0" bottom="0" percent="0" rank="0" text="" dxfId="64">
      <formula>""</formula>
    </cfRule>
  </conditionalFormatting>
  <conditionalFormatting sqref="E48">
    <cfRule type="cellIs" priority="55" operator="equal" aboveAverage="0" equalAverage="0" bottom="0" percent="0" rank="0" text="" dxfId="65">
      <formula>""</formula>
    </cfRule>
  </conditionalFormatting>
  <conditionalFormatting sqref="E47">
    <cfRule type="cellIs" priority="56" operator="equal" aboveAverage="0" equalAverage="0" bottom="0" percent="0" rank="0" text="" dxfId="66">
      <formula>""</formula>
    </cfRule>
  </conditionalFormatting>
  <conditionalFormatting sqref="E45">
    <cfRule type="cellIs" priority="57" operator="equal" aboveAverage="0" equalAverage="0" bottom="0" percent="0" rank="0" text="" dxfId="67">
      <formula>""</formula>
    </cfRule>
  </conditionalFormatting>
  <conditionalFormatting sqref="E43">
    <cfRule type="cellIs" priority="58" operator="equal" aboveAverage="0" equalAverage="0" bottom="0" percent="0" rank="0" text="" dxfId="68">
      <formula>""</formula>
    </cfRule>
  </conditionalFormatting>
  <conditionalFormatting sqref="E42">
    <cfRule type="cellIs" priority="59" operator="equal" aboveAverage="0" equalAverage="0" bottom="0" percent="0" rank="0" text="" dxfId="69">
      <formula>""</formula>
    </cfRule>
  </conditionalFormatting>
  <conditionalFormatting sqref="E41">
    <cfRule type="cellIs" priority="60" operator="equal" aboveAverage="0" equalAverage="0" bottom="0" percent="0" rank="0" text="" dxfId="70">
      <formula>""</formula>
    </cfRule>
  </conditionalFormatting>
  <conditionalFormatting sqref="E40">
    <cfRule type="cellIs" priority="61" operator="equal" aboveAverage="0" equalAverage="0" bottom="0" percent="0" rank="0" text="" dxfId="71">
      <formula>""</formula>
    </cfRule>
  </conditionalFormatting>
  <conditionalFormatting sqref="E39">
    <cfRule type="cellIs" priority="62" operator="equal" aboveAverage="0" equalAverage="0" bottom="0" percent="0" rank="0" text="" dxfId="72">
      <formula>""</formula>
    </cfRule>
  </conditionalFormatting>
  <conditionalFormatting sqref="E38">
    <cfRule type="cellIs" priority="63" operator="equal" aboveAverage="0" equalAverage="0" bottom="0" percent="0" rank="0" text="" dxfId="73">
      <formula>""</formula>
    </cfRule>
  </conditionalFormatting>
  <conditionalFormatting sqref="E37">
    <cfRule type="cellIs" priority="64" operator="equal" aboveAverage="0" equalAverage="0" bottom="0" percent="0" rank="0" text="" dxfId="74">
      <formula>""</formula>
    </cfRule>
  </conditionalFormatting>
  <conditionalFormatting sqref="E36">
    <cfRule type="cellIs" priority="65" operator="equal" aboveAverage="0" equalAverage="0" bottom="0" percent="0" rank="0" text="" dxfId="75">
      <formula>""</formula>
    </cfRule>
  </conditionalFormatting>
  <conditionalFormatting sqref="E31">
    <cfRule type="cellIs" priority="66" operator="equal" aboveAverage="0" equalAverage="0" bottom="0" percent="0" rank="0" text="" dxfId="76">
      <formula>""</formula>
    </cfRule>
  </conditionalFormatting>
  <conditionalFormatting sqref="E29">
    <cfRule type="cellIs" priority="67" operator="equal" aboveAverage="0" equalAverage="0" bottom="0" percent="0" rank="0" text="" dxfId="77">
      <formula>""</formula>
    </cfRule>
  </conditionalFormatting>
  <conditionalFormatting sqref="E28">
    <cfRule type="cellIs" priority="68" operator="equal" aboveAverage="0" equalAverage="0" bottom="0" percent="0" rank="0" text="" dxfId="78">
      <formula>""</formula>
    </cfRule>
  </conditionalFormatting>
  <conditionalFormatting sqref="E26">
    <cfRule type="cellIs" priority="69" operator="equal" aboveAverage="0" equalAverage="0" bottom="0" percent="0" rank="0" text="" dxfId="79">
      <formula>""</formula>
    </cfRule>
  </conditionalFormatting>
  <conditionalFormatting sqref="E67">
    <cfRule type="cellIs" priority="70" operator="equal" aboveAverage="0" equalAverage="0" bottom="0" percent="0" rank="0" text="" dxfId="80">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42"/>
  <sheetViews>
    <sheetView showFormulas="false" showGridLines="true" showRowColHeaders="true" showZeros="true" rightToLeft="false" tabSelected="false" showOutlineSymbols="true" defaultGridColor="true" view="pageBreakPreview" topLeftCell="A27" colorId="64" zoomScale="55" zoomScaleNormal="100" zoomScalePageLayoutView="55" workbookViewId="0">
      <selection pane="topLeft" activeCell="A43" activeCellId="0" sqref="A43"/>
    </sheetView>
  </sheetViews>
  <sheetFormatPr defaultColWidth="9.1484375" defaultRowHeight="15" zeroHeight="false" outlineLevelRow="0" outlineLevelCol="0"/>
  <cols>
    <col collapsed="false" customWidth="true" hidden="false" outlineLevel="0" max="1" min="1" style="220" width="6.14"/>
    <col collapsed="false" customWidth="true" hidden="false" outlineLevel="0" max="2" min="2" style="220" width="23.14"/>
    <col collapsed="false" customWidth="true" hidden="false" outlineLevel="0" max="3" min="3" style="220" width="13.86"/>
    <col collapsed="false" customWidth="true" hidden="false" outlineLevel="0" max="4" min="4" style="220" width="15.14"/>
    <col collapsed="false" customWidth="true" hidden="false" outlineLevel="0" max="12" min="5" style="220" width="7.71"/>
    <col collapsed="false" customWidth="true" hidden="false" outlineLevel="0" max="15" min="13" style="220" width="10.71"/>
    <col collapsed="false" customWidth="true" hidden="false" outlineLevel="0" max="17" min="16" style="220" width="13.42"/>
    <col collapsed="false" customWidth="true" hidden="false" outlineLevel="0" max="18" min="18" style="220" width="17"/>
    <col collapsed="false" customWidth="true" hidden="false" outlineLevel="0" max="20" min="19" style="220" width="9.71"/>
    <col collapsed="false" customWidth="true" hidden="false" outlineLevel="0" max="21" min="21" style="220" width="11.43"/>
    <col collapsed="false" customWidth="true" hidden="false" outlineLevel="0" max="22" min="22" style="220" width="12.71"/>
    <col collapsed="false" customWidth="true" hidden="false" outlineLevel="0" max="25" min="23" style="220" width="10.71"/>
    <col collapsed="false" customWidth="true" hidden="false" outlineLevel="0" max="26" min="26" style="220" width="7.71"/>
    <col collapsed="false" customWidth="true" hidden="false" outlineLevel="0" max="30" min="27" style="220" width="10.71"/>
    <col collapsed="false" customWidth="true" hidden="false" outlineLevel="0" max="31" min="31" style="220" width="15.85"/>
    <col collapsed="false" customWidth="true" hidden="false" outlineLevel="0" max="32" min="32" style="220" width="11.71"/>
    <col collapsed="false" customWidth="true" hidden="false" outlineLevel="0" max="33" min="33" style="220" width="11.57"/>
    <col collapsed="false" customWidth="true" hidden="false" outlineLevel="0" max="35" min="34" style="220" width="9.71"/>
    <col collapsed="false" customWidth="true" hidden="false" outlineLevel="0" max="36" min="36" style="220" width="11.71"/>
    <col collapsed="false" customWidth="true" hidden="false" outlineLevel="0" max="37" min="37" style="220" width="12"/>
    <col collapsed="false" customWidth="true" hidden="false" outlineLevel="0" max="38" min="38" style="220" width="12.29"/>
    <col collapsed="false" customWidth="true" hidden="false" outlineLevel="0" max="41" min="39" style="220" width="9.71"/>
    <col collapsed="false" customWidth="true" hidden="false" outlineLevel="0" max="42" min="42" style="220" width="12.42"/>
    <col collapsed="false" customWidth="true" hidden="false" outlineLevel="0" max="43" min="43" style="220" width="12"/>
    <col collapsed="false" customWidth="true" hidden="false" outlineLevel="0" max="44" min="44" style="220" width="14.14"/>
    <col collapsed="false" customWidth="true" hidden="false" outlineLevel="0" max="46" min="45" style="220" width="13.29"/>
    <col collapsed="false" customWidth="true" hidden="false" outlineLevel="0" max="47" min="47" style="220" width="10.71"/>
    <col collapsed="false" customWidth="true" hidden="false" outlineLevel="0" max="48" min="48" style="220" width="15.71"/>
    <col collapsed="false" customWidth="false" hidden="false" outlineLevel="0" max="16384" min="49" style="220"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1" t="str">
        <f aca="false">'6.2. Паспорт фин осв ввод'!A4:G4</f>
        <v>Год раскрытия информации: 2025 год</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row>
    <row r="6" customFormat="false" ht="18.75" hidden="false" customHeight="false" outlineLevel="0" collapsed="false">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1"/>
      <c r="AR6" s="221"/>
      <c r="AS6" s="221"/>
      <c r="AT6" s="221"/>
      <c r="AU6" s="221"/>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J_525-К-2</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4"/>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row>
    <row r="18" customFormat="false" ht="14.25" hidden="false" customHeight="true" outlineLevel="0" collapsed="false">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row>
    <row r="19" customFormat="false" ht="15" hidden="false" customHeight="false" outlineLevel="0" collapsed="false">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row>
    <row r="20" s="222" customFormat="true" ht="15" hidden="false" customHeight="false" outlineLevel="0" collapsed="false">
      <c r="A20" s="87"/>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row>
    <row r="21" s="222" customFormat="true" ht="15" hidden="false" customHeight="false" outlineLevel="0" collapsed="false">
      <c r="A21" s="223" t="s">
        <v>472</v>
      </c>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row>
    <row r="22" s="222" customFormat="true" ht="58.5" hidden="false" customHeight="true" outlineLevel="0" collapsed="false">
      <c r="A22" s="224" t="s">
        <v>473</v>
      </c>
      <c r="B22" s="225" t="s">
        <v>474</v>
      </c>
      <c r="C22" s="224" t="s">
        <v>475</v>
      </c>
      <c r="D22" s="224" t="s">
        <v>476</v>
      </c>
      <c r="E22" s="224" t="s">
        <v>477</v>
      </c>
      <c r="F22" s="224"/>
      <c r="G22" s="224"/>
      <c r="H22" s="224"/>
      <c r="I22" s="224"/>
      <c r="J22" s="224"/>
      <c r="K22" s="224"/>
      <c r="L22" s="224"/>
      <c r="M22" s="224" t="s">
        <v>478</v>
      </c>
      <c r="N22" s="224" t="s">
        <v>479</v>
      </c>
      <c r="O22" s="224" t="s">
        <v>480</v>
      </c>
      <c r="P22" s="224" t="s">
        <v>481</v>
      </c>
      <c r="Q22" s="224" t="s">
        <v>482</v>
      </c>
      <c r="R22" s="224" t="s">
        <v>483</v>
      </c>
      <c r="S22" s="224" t="s">
        <v>484</v>
      </c>
      <c r="T22" s="224"/>
      <c r="U22" s="226" t="s">
        <v>485</v>
      </c>
      <c r="V22" s="226" t="s">
        <v>486</v>
      </c>
      <c r="W22" s="224" t="s">
        <v>487</v>
      </c>
      <c r="X22" s="224" t="s">
        <v>488</v>
      </c>
      <c r="Y22" s="224" t="s">
        <v>489</v>
      </c>
      <c r="Z22" s="227" t="s">
        <v>490</v>
      </c>
      <c r="AA22" s="224" t="s">
        <v>491</v>
      </c>
      <c r="AB22" s="224" t="s">
        <v>492</v>
      </c>
      <c r="AC22" s="224" t="s">
        <v>493</v>
      </c>
      <c r="AD22" s="224" t="s">
        <v>494</v>
      </c>
      <c r="AE22" s="224" t="s">
        <v>495</v>
      </c>
      <c r="AF22" s="224" t="s">
        <v>496</v>
      </c>
      <c r="AG22" s="224"/>
      <c r="AH22" s="224"/>
      <c r="AI22" s="224"/>
      <c r="AJ22" s="224"/>
      <c r="AK22" s="224"/>
      <c r="AL22" s="224" t="s">
        <v>497</v>
      </c>
      <c r="AM22" s="224"/>
      <c r="AN22" s="224"/>
      <c r="AO22" s="224"/>
      <c r="AP22" s="224" t="s">
        <v>498</v>
      </c>
      <c r="AQ22" s="224"/>
      <c r="AR22" s="224" t="s">
        <v>499</v>
      </c>
      <c r="AS22" s="224" t="s">
        <v>500</v>
      </c>
      <c r="AT22" s="224" t="s">
        <v>501</v>
      </c>
      <c r="AU22" s="224" t="s">
        <v>502</v>
      </c>
      <c r="AV22" s="228" t="s">
        <v>503</v>
      </c>
    </row>
    <row r="23" s="222" customFormat="true" ht="64.5" hidden="false" customHeight="true" outlineLevel="0" collapsed="false">
      <c r="A23" s="224"/>
      <c r="B23" s="225"/>
      <c r="C23" s="224"/>
      <c r="D23" s="224"/>
      <c r="E23" s="226" t="s">
        <v>504</v>
      </c>
      <c r="F23" s="229" t="s">
        <v>446</v>
      </c>
      <c r="G23" s="229" t="s">
        <v>448</v>
      </c>
      <c r="H23" s="229" t="s">
        <v>450</v>
      </c>
      <c r="I23" s="230" t="s">
        <v>505</v>
      </c>
      <c r="J23" s="230" t="s">
        <v>506</v>
      </c>
      <c r="K23" s="230" t="s">
        <v>507</v>
      </c>
      <c r="L23" s="229" t="s">
        <v>239</v>
      </c>
      <c r="M23" s="224"/>
      <c r="N23" s="224"/>
      <c r="O23" s="224"/>
      <c r="P23" s="224"/>
      <c r="Q23" s="224"/>
      <c r="R23" s="224"/>
      <c r="S23" s="231" t="s">
        <v>319</v>
      </c>
      <c r="T23" s="231" t="s">
        <v>320</v>
      </c>
      <c r="U23" s="226"/>
      <c r="V23" s="226"/>
      <c r="W23" s="224"/>
      <c r="X23" s="224"/>
      <c r="Y23" s="224"/>
      <c r="Z23" s="224"/>
      <c r="AA23" s="224"/>
      <c r="AB23" s="224"/>
      <c r="AC23" s="224"/>
      <c r="AD23" s="224"/>
      <c r="AE23" s="224"/>
      <c r="AF23" s="224" t="s">
        <v>508</v>
      </c>
      <c r="AG23" s="224"/>
      <c r="AH23" s="224" t="s">
        <v>509</v>
      </c>
      <c r="AI23" s="224"/>
      <c r="AJ23" s="224" t="s">
        <v>510</v>
      </c>
      <c r="AK23" s="224" t="s">
        <v>511</v>
      </c>
      <c r="AL23" s="224" t="s">
        <v>512</v>
      </c>
      <c r="AM23" s="224" t="s">
        <v>513</v>
      </c>
      <c r="AN23" s="224" t="s">
        <v>514</v>
      </c>
      <c r="AO23" s="224" t="s">
        <v>515</v>
      </c>
      <c r="AP23" s="224" t="s">
        <v>516</v>
      </c>
      <c r="AQ23" s="232" t="s">
        <v>320</v>
      </c>
      <c r="AR23" s="224"/>
      <c r="AS23" s="224"/>
      <c r="AT23" s="224"/>
      <c r="AU23" s="224"/>
      <c r="AV23" s="228"/>
    </row>
    <row r="24" s="222" customFormat="true" ht="96.75" hidden="false" customHeight="true" outlineLevel="0" collapsed="false">
      <c r="A24" s="224"/>
      <c r="B24" s="225"/>
      <c r="C24" s="224"/>
      <c r="D24" s="224"/>
      <c r="E24" s="226"/>
      <c r="F24" s="229"/>
      <c r="G24" s="229"/>
      <c r="H24" s="229"/>
      <c r="I24" s="230"/>
      <c r="J24" s="230"/>
      <c r="K24" s="230"/>
      <c r="L24" s="229"/>
      <c r="M24" s="224"/>
      <c r="N24" s="224"/>
      <c r="O24" s="224"/>
      <c r="P24" s="224"/>
      <c r="Q24" s="224"/>
      <c r="R24" s="224"/>
      <c r="S24" s="231"/>
      <c r="T24" s="231"/>
      <c r="U24" s="226"/>
      <c r="V24" s="226"/>
      <c r="W24" s="224"/>
      <c r="X24" s="224"/>
      <c r="Y24" s="224"/>
      <c r="Z24" s="224"/>
      <c r="AA24" s="224"/>
      <c r="AB24" s="224"/>
      <c r="AC24" s="224"/>
      <c r="AD24" s="224"/>
      <c r="AE24" s="224"/>
      <c r="AF24" s="224" t="s">
        <v>517</v>
      </c>
      <c r="AG24" s="224" t="s">
        <v>518</v>
      </c>
      <c r="AH24" s="231" t="s">
        <v>319</v>
      </c>
      <c r="AI24" s="231" t="s">
        <v>320</v>
      </c>
      <c r="AJ24" s="224"/>
      <c r="AK24" s="224"/>
      <c r="AL24" s="224"/>
      <c r="AM24" s="224"/>
      <c r="AN24" s="224"/>
      <c r="AO24" s="224"/>
      <c r="AP24" s="224"/>
      <c r="AQ24" s="232"/>
      <c r="AR24" s="224"/>
      <c r="AS24" s="224"/>
      <c r="AT24" s="224"/>
      <c r="AU24" s="224"/>
      <c r="AV24" s="228"/>
    </row>
    <row r="25" s="234" customFormat="true" ht="11.25" hidden="false" customHeight="false" outlineLevel="0" collapsed="false">
      <c r="A25" s="233" t="n">
        <v>1</v>
      </c>
      <c r="B25" s="233" t="n">
        <v>2</v>
      </c>
      <c r="C25" s="233" t="n">
        <v>4</v>
      </c>
      <c r="D25" s="233" t="n">
        <v>5</v>
      </c>
      <c r="E25" s="233" t="n">
        <v>6</v>
      </c>
      <c r="F25" s="233" t="n">
        <f aca="false">E25+1</f>
        <v>7</v>
      </c>
      <c r="G25" s="233" t="n">
        <f aca="false">F25+1</f>
        <v>8</v>
      </c>
      <c r="H25" s="233" t="n">
        <f aca="false">G25+1</f>
        <v>9</v>
      </c>
      <c r="I25" s="233" t="n">
        <f aca="false">H25+1</f>
        <v>10</v>
      </c>
      <c r="J25" s="233" t="n">
        <f aca="false">I25+1</f>
        <v>11</v>
      </c>
      <c r="K25" s="233" t="n">
        <f aca="false">J25+1</f>
        <v>12</v>
      </c>
      <c r="L25" s="233" t="n">
        <f aca="false">K25+1</f>
        <v>13</v>
      </c>
      <c r="M25" s="233" t="n">
        <f aca="false">L25+1</f>
        <v>14</v>
      </c>
      <c r="N25" s="233" t="n">
        <f aca="false">M25+1</f>
        <v>15</v>
      </c>
      <c r="O25" s="233" t="n">
        <f aca="false">N25+1</f>
        <v>16</v>
      </c>
      <c r="P25" s="233" t="n">
        <f aca="false">O25+1</f>
        <v>17</v>
      </c>
      <c r="Q25" s="233" t="n">
        <f aca="false">P25+1</f>
        <v>18</v>
      </c>
      <c r="R25" s="233" t="n">
        <f aca="false">Q25+1</f>
        <v>19</v>
      </c>
      <c r="S25" s="233" t="n">
        <f aca="false">R25+1</f>
        <v>20</v>
      </c>
      <c r="T25" s="233" t="n">
        <f aca="false">S25+1</f>
        <v>21</v>
      </c>
      <c r="U25" s="233" t="n">
        <f aca="false">T25+1</f>
        <v>22</v>
      </c>
      <c r="V25" s="233" t="n">
        <f aca="false">U25+1</f>
        <v>23</v>
      </c>
      <c r="W25" s="233" t="n">
        <f aca="false">V25+1</f>
        <v>24</v>
      </c>
      <c r="X25" s="233" t="n">
        <f aca="false">W25+1</f>
        <v>25</v>
      </c>
      <c r="Y25" s="233" t="n">
        <f aca="false">X25+1</f>
        <v>26</v>
      </c>
      <c r="Z25" s="233" t="n">
        <f aca="false">Y25+1</f>
        <v>27</v>
      </c>
      <c r="AA25" s="233" t="n">
        <f aca="false">Z25+1</f>
        <v>28</v>
      </c>
      <c r="AB25" s="233" t="n">
        <f aca="false">AA25+1</f>
        <v>29</v>
      </c>
      <c r="AC25" s="233" t="n">
        <f aca="false">AB25+1</f>
        <v>30</v>
      </c>
      <c r="AD25" s="233" t="n">
        <f aca="false">AC25+1</f>
        <v>31</v>
      </c>
      <c r="AE25" s="233" t="n">
        <f aca="false">AD25+1</f>
        <v>32</v>
      </c>
      <c r="AF25" s="233" t="n">
        <f aca="false">AE25+1</f>
        <v>33</v>
      </c>
      <c r="AG25" s="233" t="n">
        <f aca="false">AF25+1</f>
        <v>34</v>
      </c>
      <c r="AH25" s="233" t="n">
        <f aca="false">AG25+1</f>
        <v>35</v>
      </c>
      <c r="AI25" s="233" t="n">
        <f aca="false">AH25+1</f>
        <v>36</v>
      </c>
      <c r="AJ25" s="233" t="n">
        <f aca="false">AI25+1</f>
        <v>37</v>
      </c>
      <c r="AK25" s="233" t="n">
        <f aca="false">AJ25+1</f>
        <v>38</v>
      </c>
      <c r="AL25" s="233" t="n">
        <f aca="false">AK25+1</f>
        <v>39</v>
      </c>
      <c r="AM25" s="233" t="n">
        <f aca="false">AL25+1</f>
        <v>40</v>
      </c>
      <c r="AN25" s="233" t="n">
        <f aca="false">AM25+1</f>
        <v>41</v>
      </c>
      <c r="AO25" s="233" t="n">
        <f aca="false">AN25+1</f>
        <v>42</v>
      </c>
      <c r="AP25" s="233" t="n">
        <f aca="false">AO25+1</f>
        <v>43</v>
      </c>
      <c r="AQ25" s="233" t="n">
        <f aca="false">AP25+1</f>
        <v>44</v>
      </c>
      <c r="AR25" s="233" t="n">
        <f aca="false">AQ25+1</f>
        <v>45</v>
      </c>
      <c r="AS25" s="233" t="n">
        <f aca="false">AR25+1</f>
        <v>46</v>
      </c>
      <c r="AT25" s="233" t="n">
        <f aca="false">AS25+1</f>
        <v>47</v>
      </c>
      <c r="AU25" s="233" t="n">
        <f aca="false">AT25+1</f>
        <v>48</v>
      </c>
      <c r="AV25" s="233" t="n">
        <f aca="false">AU25+1</f>
        <v>49</v>
      </c>
    </row>
    <row r="26" s="234" customFormat="true" ht="47.25" hidden="false" customHeight="true" outlineLevel="0" collapsed="false">
      <c r="A26" s="235" t="n">
        <v>1</v>
      </c>
      <c r="B26" s="235" t="s">
        <v>519</v>
      </c>
      <c r="C26" s="235" t="s">
        <v>520</v>
      </c>
      <c r="D26" s="236" t="n">
        <v>44926</v>
      </c>
      <c r="E26" s="235" t="s">
        <v>23</v>
      </c>
      <c r="F26" s="235" t="s">
        <v>23</v>
      </c>
      <c r="G26" s="235" t="s">
        <v>23</v>
      </c>
      <c r="H26" s="235" t="s">
        <v>23</v>
      </c>
      <c r="I26" s="235" t="s">
        <v>23</v>
      </c>
      <c r="J26" s="235" t="s">
        <v>23</v>
      </c>
      <c r="K26" s="235" t="s">
        <v>23</v>
      </c>
      <c r="L26" s="235" t="n">
        <v>5.34</v>
      </c>
      <c r="M26" s="235" t="s">
        <v>406</v>
      </c>
      <c r="N26" s="237" t="s">
        <v>521</v>
      </c>
      <c r="O26" s="235" t="s">
        <v>519</v>
      </c>
      <c r="P26" s="238" t="n">
        <v>804.0775</v>
      </c>
      <c r="Q26" s="235" t="s">
        <v>522</v>
      </c>
      <c r="R26" s="238" t="n">
        <v>804.0775</v>
      </c>
      <c r="S26" s="235" t="s">
        <v>523</v>
      </c>
      <c r="T26" s="235" t="s">
        <v>523</v>
      </c>
      <c r="U26" s="235" t="n">
        <v>3</v>
      </c>
      <c r="V26" s="235" t="n">
        <v>3</v>
      </c>
      <c r="W26" s="237" t="s">
        <v>524</v>
      </c>
      <c r="X26" s="239" t="n">
        <v>804.078283333333</v>
      </c>
      <c r="Y26" s="240" t="s">
        <v>23</v>
      </c>
      <c r="Z26" s="240" t="s">
        <v>52</v>
      </c>
      <c r="AA26" s="239" t="s">
        <v>52</v>
      </c>
      <c r="AB26" s="238" t="n">
        <v>804.078283333333</v>
      </c>
      <c r="AC26" s="235" t="s">
        <v>524</v>
      </c>
      <c r="AD26" s="238" t="n">
        <v>964.893</v>
      </c>
      <c r="AE26" s="238" t="n">
        <v>964.893</v>
      </c>
      <c r="AF26" s="235" t="s">
        <v>23</v>
      </c>
      <c r="AG26" s="235" t="s">
        <v>23</v>
      </c>
      <c r="AH26" s="241" t="n">
        <v>44011</v>
      </c>
      <c r="AI26" s="241" t="n">
        <v>44004</v>
      </c>
      <c r="AJ26" s="241" t="n">
        <v>44004</v>
      </c>
      <c r="AK26" s="241" t="n">
        <v>44005</v>
      </c>
      <c r="AL26" s="242" t="s">
        <v>23</v>
      </c>
      <c r="AM26" s="242" t="s">
        <v>23</v>
      </c>
      <c r="AN26" s="242" t="s">
        <v>23</v>
      </c>
      <c r="AO26" s="242" t="s">
        <v>23</v>
      </c>
      <c r="AP26" s="243" t="n">
        <v>44005</v>
      </c>
      <c r="AQ26" s="243" t="n">
        <v>44005</v>
      </c>
      <c r="AR26" s="244" t="s">
        <v>525</v>
      </c>
      <c r="AS26" s="244" t="s">
        <v>526</v>
      </c>
      <c r="AT26" s="244" t="s">
        <v>527</v>
      </c>
      <c r="AU26" s="242" t="s">
        <v>23</v>
      </c>
      <c r="AV26" s="242" t="s">
        <v>23</v>
      </c>
    </row>
    <row r="27" customFormat="false" ht="78.75" hidden="false" customHeight="false" outlineLevel="0" collapsed="false">
      <c r="A27" s="235"/>
      <c r="B27" s="235"/>
      <c r="C27" s="235"/>
      <c r="D27" s="236"/>
      <c r="E27" s="235"/>
      <c r="F27" s="235"/>
      <c r="G27" s="235"/>
      <c r="H27" s="235"/>
      <c r="I27" s="235"/>
      <c r="J27" s="235"/>
      <c r="K27" s="235"/>
      <c r="L27" s="235"/>
      <c r="M27" s="235"/>
      <c r="N27" s="237"/>
      <c r="O27" s="235"/>
      <c r="P27" s="238"/>
      <c r="Q27" s="235"/>
      <c r="R27" s="238"/>
      <c r="S27" s="235"/>
      <c r="T27" s="235"/>
      <c r="U27" s="235"/>
      <c r="V27" s="235"/>
      <c r="W27" s="237" t="s">
        <v>528</v>
      </c>
      <c r="X27" s="239" t="n">
        <v>853.808</v>
      </c>
      <c r="Y27" s="240" t="s">
        <v>23</v>
      </c>
      <c r="Z27" s="240" t="s">
        <v>52</v>
      </c>
      <c r="AA27" s="240" t="s">
        <v>52</v>
      </c>
      <c r="AB27" s="238"/>
      <c r="AC27" s="238"/>
      <c r="AD27" s="238"/>
      <c r="AE27" s="238"/>
      <c r="AF27" s="235"/>
      <c r="AG27" s="235"/>
      <c r="AH27" s="241"/>
      <c r="AI27" s="241"/>
      <c r="AJ27" s="241"/>
      <c r="AK27" s="241"/>
      <c r="AL27" s="242"/>
      <c r="AM27" s="242"/>
      <c r="AN27" s="242"/>
      <c r="AO27" s="242"/>
      <c r="AP27" s="243"/>
      <c r="AQ27" s="243"/>
      <c r="AR27" s="244"/>
      <c r="AS27" s="244"/>
      <c r="AT27" s="244"/>
      <c r="AU27" s="242"/>
      <c r="AV27" s="242"/>
    </row>
    <row r="28" customFormat="false" ht="63" hidden="false" customHeight="false" outlineLevel="0" collapsed="false">
      <c r="A28" s="235"/>
      <c r="B28" s="235"/>
      <c r="C28" s="235"/>
      <c r="D28" s="236"/>
      <c r="E28" s="235"/>
      <c r="F28" s="235"/>
      <c r="G28" s="235"/>
      <c r="H28" s="235"/>
      <c r="I28" s="235"/>
      <c r="J28" s="235"/>
      <c r="K28" s="235"/>
      <c r="L28" s="235"/>
      <c r="M28" s="235"/>
      <c r="N28" s="237"/>
      <c r="O28" s="235"/>
      <c r="P28" s="238"/>
      <c r="Q28" s="235"/>
      <c r="R28" s="238"/>
      <c r="S28" s="235"/>
      <c r="T28" s="235"/>
      <c r="U28" s="235"/>
      <c r="V28" s="235"/>
      <c r="W28" s="237" t="s">
        <v>529</v>
      </c>
      <c r="X28" s="239" t="n">
        <v>851.299166666667</v>
      </c>
      <c r="Y28" s="240" t="s">
        <v>23</v>
      </c>
      <c r="Z28" s="240" t="s">
        <v>52</v>
      </c>
      <c r="AA28" s="239" t="s">
        <v>52</v>
      </c>
      <c r="AB28" s="238"/>
      <c r="AC28" s="238"/>
      <c r="AD28" s="238"/>
      <c r="AE28" s="238"/>
      <c r="AF28" s="235"/>
      <c r="AG28" s="235"/>
      <c r="AH28" s="241"/>
      <c r="AI28" s="241"/>
      <c r="AJ28" s="241"/>
      <c r="AK28" s="241"/>
      <c r="AL28" s="242"/>
      <c r="AM28" s="242"/>
      <c r="AN28" s="242"/>
      <c r="AO28" s="242"/>
      <c r="AP28" s="243"/>
      <c r="AQ28" s="243"/>
      <c r="AR28" s="244"/>
      <c r="AS28" s="244"/>
      <c r="AT28" s="244"/>
      <c r="AU28" s="242"/>
      <c r="AV28" s="242"/>
    </row>
    <row r="29" customFormat="false" ht="63" hidden="false" customHeight="true" outlineLevel="0" collapsed="false">
      <c r="A29" s="235" t="n">
        <v>2</v>
      </c>
      <c r="B29" s="235" t="s">
        <v>519</v>
      </c>
      <c r="C29" s="235" t="s">
        <v>520</v>
      </c>
      <c r="D29" s="245" t="n">
        <v>44926</v>
      </c>
      <c r="E29" s="235" t="s">
        <v>23</v>
      </c>
      <c r="F29" s="235" t="s">
        <v>23</v>
      </c>
      <c r="G29" s="235" t="s">
        <v>23</v>
      </c>
      <c r="H29" s="235" t="s">
        <v>23</v>
      </c>
      <c r="I29" s="235" t="s">
        <v>23</v>
      </c>
      <c r="J29" s="235" t="s">
        <v>23</v>
      </c>
      <c r="K29" s="235" t="s">
        <v>23</v>
      </c>
      <c r="L29" s="235" t="n">
        <v>5.34</v>
      </c>
      <c r="M29" s="235" t="s">
        <v>530</v>
      </c>
      <c r="N29" s="237" t="s">
        <v>531</v>
      </c>
      <c r="O29" s="235" t="s">
        <v>519</v>
      </c>
      <c r="P29" s="238" t="n">
        <v>31000</v>
      </c>
      <c r="Q29" s="237" t="s">
        <v>532</v>
      </c>
      <c r="R29" s="238" t="n">
        <v>31000</v>
      </c>
      <c r="S29" s="237" t="s">
        <v>533</v>
      </c>
      <c r="T29" s="237" t="s">
        <v>533</v>
      </c>
      <c r="U29" s="235" t="n">
        <v>2</v>
      </c>
      <c r="V29" s="235" t="n">
        <v>2</v>
      </c>
      <c r="W29" s="237" t="s">
        <v>534</v>
      </c>
      <c r="X29" s="246" t="n">
        <v>24990</v>
      </c>
      <c r="Y29" s="235" t="s">
        <v>23</v>
      </c>
      <c r="Z29" s="235" t="n">
        <v>0</v>
      </c>
      <c r="AA29" s="235" t="s">
        <v>52</v>
      </c>
      <c r="AB29" s="247" t="n">
        <v>22320</v>
      </c>
      <c r="AC29" s="235" t="s">
        <v>534</v>
      </c>
      <c r="AD29" s="248" t="n">
        <v>22320</v>
      </c>
      <c r="AE29" s="248" t="n">
        <v>22320</v>
      </c>
      <c r="AF29" s="244"/>
      <c r="AG29" s="237" t="s">
        <v>535</v>
      </c>
      <c r="AH29" s="241" t="n">
        <v>43941</v>
      </c>
      <c r="AI29" s="241" t="n">
        <v>44032</v>
      </c>
      <c r="AJ29" s="241" t="n">
        <v>44049</v>
      </c>
      <c r="AK29" s="241" t="n">
        <v>44064</v>
      </c>
      <c r="AL29" s="249" t="s">
        <v>52</v>
      </c>
      <c r="AM29" s="249" t="s">
        <v>52</v>
      </c>
      <c r="AN29" s="249" t="s">
        <v>52</v>
      </c>
      <c r="AO29" s="249" t="s">
        <v>52</v>
      </c>
      <c r="AP29" s="249" t="s">
        <v>52</v>
      </c>
      <c r="AQ29" s="249" t="s">
        <v>52</v>
      </c>
      <c r="AR29" s="244" t="s">
        <v>536</v>
      </c>
      <c r="AS29" s="244" t="s">
        <v>537</v>
      </c>
      <c r="AT29" s="244" t="s">
        <v>538</v>
      </c>
      <c r="AU29" s="250" t="s">
        <v>23</v>
      </c>
      <c r="AV29" s="249" t="s">
        <v>539</v>
      </c>
    </row>
    <row r="30" customFormat="false" ht="31.5" hidden="false" customHeight="false" outlineLevel="0" collapsed="false">
      <c r="A30" s="235"/>
      <c r="B30" s="235"/>
      <c r="C30" s="235"/>
      <c r="D30" s="235"/>
      <c r="E30" s="235"/>
      <c r="F30" s="235"/>
      <c r="G30" s="235"/>
      <c r="H30" s="235"/>
      <c r="I30" s="235"/>
      <c r="J30" s="235"/>
      <c r="K30" s="235"/>
      <c r="L30" s="235"/>
      <c r="M30" s="235"/>
      <c r="N30" s="237"/>
      <c r="O30" s="235"/>
      <c r="P30" s="238"/>
      <c r="Q30" s="237"/>
      <c r="R30" s="238"/>
      <c r="S30" s="237"/>
      <c r="T30" s="237"/>
      <c r="U30" s="235"/>
      <c r="V30" s="235"/>
      <c r="W30" s="237" t="s">
        <v>540</v>
      </c>
      <c r="X30" s="246" t="n">
        <v>25339.943</v>
      </c>
      <c r="Y30" s="235"/>
      <c r="Z30" s="235"/>
      <c r="AA30" s="235"/>
      <c r="AB30" s="247"/>
      <c r="AC30" s="235"/>
      <c r="AD30" s="248"/>
      <c r="AE30" s="248"/>
      <c r="AF30" s="244"/>
      <c r="AG30" s="237"/>
      <c r="AH30" s="241"/>
      <c r="AI30" s="241"/>
      <c r="AJ30" s="241"/>
      <c r="AK30" s="241"/>
      <c r="AL30" s="249"/>
      <c r="AM30" s="249"/>
      <c r="AN30" s="249"/>
      <c r="AO30" s="249"/>
      <c r="AP30" s="249"/>
      <c r="AQ30" s="249"/>
      <c r="AR30" s="244"/>
      <c r="AS30" s="244"/>
      <c r="AT30" s="244"/>
      <c r="AU30" s="250"/>
      <c r="AV30" s="249"/>
    </row>
    <row r="31" customFormat="false" ht="47.25" hidden="false" customHeight="false" outlineLevel="0" collapsed="false">
      <c r="A31" s="235"/>
      <c r="B31" s="235"/>
      <c r="C31" s="235"/>
      <c r="D31" s="235"/>
      <c r="E31" s="235"/>
      <c r="F31" s="235"/>
      <c r="G31" s="235"/>
      <c r="H31" s="235"/>
      <c r="I31" s="235"/>
      <c r="J31" s="235"/>
      <c r="K31" s="235"/>
      <c r="L31" s="235"/>
      <c r="M31" s="235"/>
      <c r="N31" s="237"/>
      <c r="O31" s="235"/>
      <c r="P31" s="238"/>
      <c r="Q31" s="237"/>
      <c r="R31" s="238"/>
      <c r="S31" s="237"/>
      <c r="T31" s="237"/>
      <c r="U31" s="235"/>
      <c r="V31" s="235"/>
      <c r="W31" s="237" t="s">
        <v>541</v>
      </c>
      <c r="X31" s="246" t="n">
        <v>29999.46683</v>
      </c>
      <c r="Y31" s="235"/>
      <c r="Z31" s="235"/>
      <c r="AA31" s="235"/>
      <c r="AB31" s="247"/>
      <c r="AC31" s="235"/>
      <c r="AD31" s="248"/>
      <c r="AE31" s="248"/>
      <c r="AF31" s="244"/>
      <c r="AG31" s="237"/>
      <c r="AH31" s="241"/>
      <c r="AI31" s="241"/>
      <c r="AJ31" s="241"/>
      <c r="AK31" s="241"/>
      <c r="AL31" s="249"/>
      <c r="AM31" s="249"/>
      <c r="AN31" s="249"/>
      <c r="AO31" s="249"/>
      <c r="AP31" s="249"/>
      <c r="AQ31" s="249"/>
      <c r="AR31" s="244"/>
      <c r="AS31" s="244"/>
      <c r="AT31" s="244"/>
      <c r="AU31" s="250"/>
      <c r="AV31" s="249"/>
    </row>
    <row r="32" customFormat="false" ht="24" hidden="false" customHeight="true" outlineLevel="0" collapsed="false">
      <c r="A32" s="251" t="n">
        <v>3</v>
      </c>
      <c r="B32" s="252" t="s">
        <v>519</v>
      </c>
      <c r="C32" s="253" t="s">
        <v>520</v>
      </c>
      <c r="D32" s="236" t="n">
        <v>45657</v>
      </c>
      <c r="E32" s="252" t="s">
        <v>23</v>
      </c>
      <c r="F32" s="252" t="s">
        <v>23</v>
      </c>
      <c r="G32" s="252" t="s">
        <v>23</v>
      </c>
      <c r="H32" s="252" t="s">
        <v>23</v>
      </c>
      <c r="I32" s="252" t="s">
        <v>23</v>
      </c>
      <c r="J32" s="252" t="s">
        <v>23</v>
      </c>
      <c r="K32" s="252" t="s">
        <v>23</v>
      </c>
      <c r="L32" s="252" t="n">
        <v>5.34</v>
      </c>
      <c r="M32" s="253" t="s">
        <v>542</v>
      </c>
      <c r="N32" s="237" t="s">
        <v>543</v>
      </c>
      <c r="O32" s="252" t="s">
        <v>519</v>
      </c>
      <c r="P32" s="254" t="n">
        <v>2666.66667</v>
      </c>
      <c r="Q32" s="255" t="s">
        <v>522</v>
      </c>
      <c r="R32" s="256" t="n">
        <f aca="false">P32</f>
        <v>2666.66667</v>
      </c>
      <c r="S32" s="255" t="s">
        <v>544</v>
      </c>
      <c r="T32" s="255" t="s">
        <v>544</v>
      </c>
      <c r="U32" s="256" t="n">
        <v>4</v>
      </c>
      <c r="V32" s="256" t="n">
        <v>4</v>
      </c>
      <c r="W32" s="255" t="s">
        <v>545</v>
      </c>
      <c r="X32" s="254" t="n">
        <v>2256.66667</v>
      </c>
      <c r="Y32" s="252" t="s">
        <v>23</v>
      </c>
      <c r="Z32" s="252" t="n">
        <v>1</v>
      </c>
      <c r="AA32" s="254" t="n">
        <v>2210</v>
      </c>
      <c r="AB32" s="256" t="n">
        <v>2210</v>
      </c>
      <c r="AC32" s="253" t="str">
        <f aca="false">W32</f>
        <v>БКЭЗ (ООО)</v>
      </c>
      <c r="AD32" s="256" t="n">
        <v>2652</v>
      </c>
      <c r="AE32" s="256" t="n">
        <f aca="false">AD32</f>
        <v>2652</v>
      </c>
      <c r="AF32" s="257" t="s">
        <v>546</v>
      </c>
      <c r="AG32" s="255" t="s">
        <v>535</v>
      </c>
      <c r="AH32" s="243" t="n">
        <v>44607</v>
      </c>
      <c r="AI32" s="243" t="n">
        <v>44641</v>
      </c>
      <c r="AJ32" s="243" t="n">
        <v>44651</v>
      </c>
      <c r="AK32" s="243" t="n">
        <v>44664</v>
      </c>
      <c r="AL32" s="252" t="s">
        <v>23</v>
      </c>
      <c r="AM32" s="252" t="s">
        <v>23</v>
      </c>
      <c r="AN32" s="252" t="s">
        <v>23</v>
      </c>
      <c r="AO32" s="252" t="s">
        <v>23</v>
      </c>
      <c r="AP32" s="243" t="n">
        <v>44684</v>
      </c>
      <c r="AQ32" s="243" t="n">
        <v>44676</v>
      </c>
      <c r="AR32" s="257" t="s">
        <v>547</v>
      </c>
      <c r="AS32" s="257" t="s">
        <v>548</v>
      </c>
      <c r="AT32" s="257" t="s">
        <v>549</v>
      </c>
      <c r="AU32" s="252" t="s">
        <v>23</v>
      </c>
      <c r="AV32" s="253" t="s">
        <v>550</v>
      </c>
    </row>
    <row r="33" customFormat="false" ht="36" hidden="false" customHeight="false" outlineLevel="0" collapsed="false">
      <c r="A33" s="251"/>
      <c r="B33" s="252"/>
      <c r="C33" s="253"/>
      <c r="D33" s="236"/>
      <c r="E33" s="252"/>
      <c r="F33" s="252"/>
      <c r="G33" s="252"/>
      <c r="H33" s="252"/>
      <c r="I33" s="252"/>
      <c r="J33" s="252"/>
      <c r="K33" s="252"/>
      <c r="L33" s="252"/>
      <c r="M33" s="253"/>
      <c r="N33" s="237"/>
      <c r="O33" s="252"/>
      <c r="P33" s="254"/>
      <c r="Q33" s="255"/>
      <c r="R33" s="256"/>
      <c r="S33" s="255"/>
      <c r="T33" s="255"/>
      <c r="U33" s="256"/>
      <c r="V33" s="256"/>
      <c r="W33" s="255" t="s">
        <v>551</v>
      </c>
      <c r="X33" s="254" t="n">
        <v>1629.5</v>
      </c>
      <c r="Y33" s="255" t="str">
        <f aca="false">W33</f>
        <v>БЗКО ЭНЕРГИЯ (ООО)</v>
      </c>
      <c r="Z33" s="252"/>
      <c r="AA33" s="254" t="n">
        <v>1629.5</v>
      </c>
      <c r="AB33" s="256"/>
      <c r="AC33" s="253"/>
      <c r="AD33" s="256"/>
      <c r="AE33" s="256"/>
      <c r="AF33" s="257"/>
      <c r="AG33" s="255"/>
      <c r="AH33" s="243"/>
      <c r="AI33" s="243"/>
      <c r="AJ33" s="243"/>
      <c r="AK33" s="243"/>
      <c r="AL33" s="252"/>
      <c r="AM33" s="252"/>
      <c r="AN33" s="252"/>
      <c r="AO33" s="252"/>
      <c r="AP33" s="243"/>
      <c r="AQ33" s="243"/>
      <c r="AR33" s="257"/>
      <c r="AS33" s="257"/>
      <c r="AT33" s="257"/>
      <c r="AU33" s="252"/>
      <c r="AV33" s="253"/>
    </row>
    <row r="34" customFormat="false" ht="36" hidden="false" customHeight="false" outlineLevel="0" collapsed="false">
      <c r="A34" s="251"/>
      <c r="B34" s="252"/>
      <c r="C34" s="253"/>
      <c r="D34" s="236"/>
      <c r="E34" s="252"/>
      <c r="F34" s="252"/>
      <c r="G34" s="252"/>
      <c r="H34" s="252"/>
      <c r="I34" s="252"/>
      <c r="J34" s="252"/>
      <c r="K34" s="252"/>
      <c r="L34" s="252"/>
      <c r="M34" s="253"/>
      <c r="N34" s="237"/>
      <c r="O34" s="252"/>
      <c r="P34" s="254"/>
      <c r="Q34" s="255"/>
      <c r="R34" s="256"/>
      <c r="S34" s="255"/>
      <c r="T34" s="255"/>
      <c r="U34" s="256"/>
      <c r="V34" s="256"/>
      <c r="W34" s="255" t="s">
        <v>552</v>
      </c>
      <c r="X34" s="254" t="n">
        <v>2616.66667</v>
      </c>
      <c r="Y34" s="252" t="s">
        <v>23</v>
      </c>
      <c r="Z34" s="252"/>
      <c r="AA34" s="254" t="n">
        <v>1990</v>
      </c>
      <c r="AB34" s="256"/>
      <c r="AC34" s="253"/>
      <c r="AD34" s="256"/>
      <c r="AE34" s="256"/>
      <c r="AF34" s="257"/>
      <c r="AG34" s="255"/>
      <c r="AH34" s="243"/>
      <c r="AI34" s="243"/>
      <c r="AJ34" s="243"/>
      <c r="AK34" s="243"/>
      <c r="AL34" s="252"/>
      <c r="AM34" s="252"/>
      <c r="AN34" s="252"/>
      <c r="AO34" s="252"/>
      <c r="AP34" s="243"/>
      <c r="AQ34" s="243"/>
      <c r="AR34" s="257"/>
      <c r="AS34" s="257"/>
      <c r="AT34" s="257"/>
      <c r="AU34" s="252"/>
      <c r="AV34" s="253"/>
    </row>
    <row r="35" customFormat="false" ht="48" hidden="false" customHeight="false" outlineLevel="0" collapsed="false">
      <c r="A35" s="251"/>
      <c r="B35" s="252"/>
      <c r="C35" s="253"/>
      <c r="D35" s="236"/>
      <c r="E35" s="252"/>
      <c r="F35" s="252"/>
      <c r="G35" s="252"/>
      <c r="H35" s="252"/>
      <c r="I35" s="252"/>
      <c r="J35" s="252"/>
      <c r="K35" s="252"/>
      <c r="L35" s="252"/>
      <c r="M35" s="253"/>
      <c r="N35" s="237"/>
      <c r="O35" s="252"/>
      <c r="P35" s="254"/>
      <c r="Q35" s="255"/>
      <c r="R35" s="256"/>
      <c r="S35" s="255"/>
      <c r="T35" s="255"/>
      <c r="U35" s="256"/>
      <c r="V35" s="256"/>
      <c r="W35" s="255" t="s">
        <v>553</v>
      </c>
      <c r="X35" s="254" t="n">
        <v>2666.66667</v>
      </c>
      <c r="Y35" s="252" t="s">
        <v>23</v>
      </c>
      <c r="Z35" s="252"/>
      <c r="AA35" s="254" t="n">
        <v>2200.00001</v>
      </c>
      <c r="AB35" s="256"/>
      <c r="AC35" s="253"/>
      <c r="AD35" s="256"/>
      <c r="AE35" s="256"/>
      <c r="AF35" s="257"/>
      <c r="AG35" s="255"/>
      <c r="AH35" s="243"/>
      <c r="AI35" s="243"/>
      <c r="AJ35" s="243"/>
      <c r="AK35" s="243"/>
      <c r="AL35" s="252"/>
      <c r="AM35" s="252"/>
      <c r="AN35" s="252"/>
      <c r="AO35" s="252"/>
      <c r="AP35" s="243"/>
      <c r="AQ35" s="243"/>
      <c r="AR35" s="257"/>
      <c r="AS35" s="257"/>
      <c r="AT35" s="257"/>
      <c r="AU35" s="252"/>
      <c r="AV35" s="252"/>
    </row>
    <row r="36" customFormat="false" ht="15.75" hidden="false" customHeight="true" outlineLevel="0" collapsed="false">
      <c r="A36" s="251" t="n">
        <v>4</v>
      </c>
      <c r="B36" s="252" t="s">
        <v>519</v>
      </c>
      <c r="C36" s="258" t="s">
        <v>520</v>
      </c>
      <c r="D36" s="259" t="n">
        <v>44926</v>
      </c>
      <c r="E36" s="252" t="s">
        <v>23</v>
      </c>
      <c r="F36" s="252" t="s">
        <v>23</v>
      </c>
      <c r="G36" s="252" t="s">
        <v>23</v>
      </c>
      <c r="H36" s="252" t="s">
        <v>23</v>
      </c>
      <c r="I36" s="252" t="s">
        <v>23</v>
      </c>
      <c r="J36" s="252" t="s">
        <v>23</v>
      </c>
      <c r="K36" s="252" t="s">
        <v>23</v>
      </c>
      <c r="L36" s="252" t="s">
        <v>23</v>
      </c>
      <c r="M36" s="253" t="s">
        <v>542</v>
      </c>
      <c r="N36" s="255" t="s">
        <v>543</v>
      </c>
      <c r="O36" s="252" t="s">
        <v>519</v>
      </c>
      <c r="P36" s="254" t="n">
        <v>2816.77167</v>
      </c>
      <c r="Q36" s="258" t="s">
        <v>522</v>
      </c>
      <c r="R36" s="256" t="n">
        <f aca="false">P36</f>
        <v>2816.77167</v>
      </c>
      <c r="S36" s="255" t="s">
        <v>544</v>
      </c>
      <c r="T36" s="255" t="s">
        <v>544</v>
      </c>
      <c r="U36" s="256" t="n">
        <v>2</v>
      </c>
      <c r="V36" s="256" t="n">
        <v>2</v>
      </c>
      <c r="W36" s="255" t="s">
        <v>554</v>
      </c>
      <c r="X36" s="246" t="n">
        <v>2767</v>
      </c>
      <c r="Y36" s="252" t="s">
        <v>23</v>
      </c>
      <c r="Z36" s="252" t="n">
        <v>0</v>
      </c>
      <c r="AA36" s="252" t="s">
        <v>52</v>
      </c>
      <c r="AB36" s="256" t="n">
        <f aca="false">X36</f>
        <v>2767</v>
      </c>
      <c r="AC36" s="258" t="str">
        <f aca="false">W36</f>
        <v>КЭС (ООО)</v>
      </c>
      <c r="AD36" s="260" t="n">
        <v>3320.4</v>
      </c>
      <c r="AE36" s="256" t="n">
        <f aca="false">AD36</f>
        <v>3320.4</v>
      </c>
      <c r="AF36" s="257" t="s">
        <v>555</v>
      </c>
      <c r="AG36" s="255" t="s">
        <v>535</v>
      </c>
      <c r="AH36" s="243" t="n">
        <v>44879</v>
      </c>
      <c r="AI36" s="243" t="n">
        <v>44876</v>
      </c>
      <c r="AJ36" s="243" t="n">
        <v>44888</v>
      </c>
      <c r="AK36" s="243" t="n">
        <v>44907</v>
      </c>
      <c r="AL36" s="257" t="s">
        <v>556</v>
      </c>
      <c r="AM36" s="257" t="s">
        <v>557</v>
      </c>
      <c r="AN36" s="257" t="s">
        <v>558</v>
      </c>
      <c r="AO36" s="257" t="s">
        <v>559</v>
      </c>
      <c r="AP36" s="243" t="n">
        <v>44927</v>
      </c>
      <c r="AQ36" s="243" t="n">
        <v>44924</v>
      </c>
      <c r="AR36" s="257" t="s">
        <v>560</v>
      </c>
      <c r="AS36" s="257" t="s">
        <v>561</v>
      </c>
      <c r="AT36" s="257" t="s">
        <v>562</v>
      </c>
      <c r="AU36" s="252" t="n">
        <v>0</v>
      </c>
      <c r="AV36" s="253" t="s">
        <v>563</v>
      </c>
    </row>
    <row r="37" customFormat="false" ht="36" hidden="false" customHeight="false" outlineLevel="0" collapsed="false">
      <c r="A37" s="251"/>
      <c r="B37" s="252"/>
      <c r="C37" s="258"/>
      <c r="D37" s="259"/>
      <c r="E37" s="252"/>
      <c r="F37" s="252"/>
      <c r="G37" s="252"/>
      <c r="H37" s="252"/>
      <c r="I37" s="252"/>
      <c r="J37" s="252"/>
      <c r="K37" s="252"/>
      <c r="L37" s="252"/>
      <c r="M37" s="253"/>
      <c r="N37" s="255"/>
      <c r="O37" s="252"/>
      <c r="P37" s="254"/>
      <c r="Q37" s="258"/>
      <c r="R37" s="256"/>
      <c r="S37" s="255"/>
      <c r="T37" s="255"/>
      <c r="U37" s="256"/>
      <c r="V37" s="256"/>
      <c r="W37" s="255" t="s">
        <v>564</v>
      </c>
      <c r="X37" s="246" t="n">
        <v>2750</v>
      </c>
      <c r="Y37" s="252" t="s">
        <v>23</v>
      </c>
      <c r="Z37" s="252"/>
      <c r="AA37" s="252" t="s">
        <v>52</v>
      </c>
      <c r="AB37" s="256"/>
      <c r="AC37" s="258"/>
      <c r="AD37" s="260"/>
      <c r="AE37" s="256"/>
      <c r="AF37" s="257"/>
      <c r="AG37" s="255"/>
      <c r="AH37" s="243"/>
      <c r="AI37" s="243"/>
      <c r="AJ37" s="243"/>
      <c r="AK37" s="243"/>
      <c r="AL37" s="257"/>
      <c r="AM37" s="257"/>
      <c r="AN37" s="257"/>
      <c r="AO37" s="257"/>
      <c r="AP37" s="243"/>
      <c r="AQ37" s="243"/>
      <c r="AR37" s="257"/>
      <c r="AS37" s="257"/>
      <c r="AT37" s="257"/>
      <c r="AU37" s="252"/>
      <c r="AV37" s="253"/>
    </row>
    <row r="38" customFormat="false" ht="132" hidden="false" customHeight="false" outlineLevel="0" collapsed="false">
      <c r="A38" s="251" t="n">
        <v>5</v>
      </c>
      <c r="B38" s="252" t="s">
        <v>519</v>
      </c>
      <c r="C38" s="258" t="s">
        <v>520</v>
      </c>
      <c r="D38" s="259" t="n">
        <v>45291</v>
      </c>
      <c r="E38" s="252" t="s">
        <v>23</v>
      </c>
      <c r="F38" s="252" t="s">
        <v>23</v>
      </c>
      <c r="G38" s="252" t="s">
        <v>23</v>
      </c>
      <c r="H38" s="252" t="s">
        <v>23</v>
      </c>
      <c r="I38" s="252" t="s">
        <v>23</v>
      </c>
      <c r="J38" s="252" t="s">
        <v>23</v>
      </c>
      <c r="K38" s="252" t="s">
        <v>23</v>
      </c>
      <c r="L38" s="252" t="s">
        <v>23</v>
      </c>
      <c r="M38" s="253" t="s">
        <v>565</v>
      </c>
      <c r="N38" s="255" t="s">
        <v>566</v>
      </c>
      <c r="O38" s="252" t="s">
        <v>519</v>
      </c>
      <c r="P38" s="254" t="n">
        <v>5000</v>
      </c>
      <c r="Q38" s="258" t="s">
        <v>522</v>
      </c>
      <c r="R38" s="256" t="n">
        <f aca="false">P38</f>
        <v>5000</v>
      </c>
      <c r="S38" s="255" t="s">
        <v>544</v>
      </c>
      <c r="T38" s="255" t="s">
        <v>544</v>
      </c>
      <c r="U38" s="256" t="n">
        <v>1</v>
      </c>
      <c r="V38" s="256" t="n">
        <v>1</v>
      </c>
      <c r="W38" s="255" t="s">
        <v>567</v>
      </c>
      <c r="X38" s="246" t="n">
        <v>5000</v>
      </c>
      <c r="Y38" s="252" t="s">
        <v>23</v>
      </c>
      <c r="Z38" s="252" t="s">
        <v>23</v>
      </c>
      <c r="AA38" s="252" t="s">
        <v>52</v>
      </c>
      <c r="AB38" s="256" t="n">
        <f aca="false">X38</f>
        <v>5000</v>
      </c>
      <c r="AC38" s="258" t="str">
        <f aca="false">W38</f>
        <v>ПЛК КАМЧАТКА (ООО)</v>
      </c>
      <c r="AD38" s="260" t="n">
        <v>6000</v>
      </c>
      <c r="AE38" s="256" t="n">
        <f aca="false">AD38</f>
        <v>6000</v>
      </c>
      <c r="AF38" s="252" t="s">
        <v>52</v>
      </c>
      <c r="AG38" s="252" t="s">
        <v>52</v>
      </c>
      <c r="AH38" s="243" t="n">
        <v>45145</v>
      </c>
      <c r="AI38" s="243" t="n">
        <v>45104</v>
      </c>
      <c r="AJ38" s="243" t="n">
        <v>45114</v>
      </c>
      <c r="AK38" s="243" t="n">
        <v>45118</v>
      </c>
      <c r="AL38" s="257" t="s">
        <v>556</v>
      </c>
      <c r="AM38" s="257" t="s">
        <v>557</v>
      </c>
      <c r="AN38" s="257" t="s">
        <v>558</v>
      </c>
      <c r="AO38" s="257" t="s">
        <v>559</v>
      </c>
      <c r="AP38" s="243" t="n">
        <v>45138</v>
      </c>
      <c r="AQ38" s="243" t="n">
        <v>45134</v>
      </c>
      <c r="AR38" s="243" t="n">
        <v>45134</v>
      </c>
      <c r="AS38" s="243" t="n">
        <v>45134</v>
      </c>
      <c r="AT38" s="252" t="n">
        <v>0</v>
      </c>
      <c r="AU38" s="252" t="n">
        <v>0</v>
      </c>
      <c r="AV38" s="253" t="s">
        <v>568</v>
      </c>
    </row>
    <row r="39" customFormat="false" ht="24" hidden="false" customHeight="true" outlineLevel="0" collapsed="false">
      <c r="A39" s="261" t="n">
        <v>6</v>
      </c>
      <c r="B39" s="252" t="s">
        <v>519</v>
      </c>
      <c r="C39" s="258" t="s">
        <v>520</v>
      </c>
      <c r="D39" s="259" t="n">
        <v>45657</v>
      </c>
      <c r="E39" s="252" t="s">
        <v>23</v>
      </c>
      <c r="F39" s="252" t="s">
        <v>23</v>
      </c>
      <c r="G39" s="252" t="s">
        <v>23</v>
      </c>
      <c r="H39" s="252" t="s">
        <v>23</v>
      </c>
      <c r="I39" s="252" t="s">
        <v>23</v>
      </c>
      <c r="J39" s="252" t="s">
        <v>23</v>
      </c>
      <c r="K39" s="252" t="s">
        <v>23</v>
      </c>
      <c r="L39" s="252" t="s">
        <v>23</v>
      </c>
      <c r="M39" s="253" t="s">
        <v>542</v>
      </c>
      <c r="N39" s="255" t="s">
        <v>569</v>
      </c>
      <c r="O39" s="252" t="s">
        <v>519</v>
      </c>
      <c r="P39" s="254" t="n">
        <v>4682.34722</v>
      </c>
      <c r="Q39" s="258" t="s">
        <v>522</v>
      </c>
      <c r="R39" s="256" t="n">
        <f aca="false">P39</f>
        <v>4682.34722</v>
      </c>
      <c r="S39" s="262" t="s">
        <v>570</v>
      </c>
      <c r="T39" s="262" t="s">
        <v>570</v>
      </c>
      <c r="U39" s="256" t="n">
        <v>2</v>
      </c>
      <c r="V39" s="262" t="n">
        <v>2</v>
      </c>
      <c r="W39" s="262" t="s">
        <v>571</v>
      </c>
      <c r="X39" s="263" t="n">
        <v>4349</v>
      </c>
      <c r="Y39" s="262"/>
      <c r="Z39" s="252" t="n">
        <v>0</v>
      </c>
      <c r="AA39" s="252" t="s">
        <v>52</v>
      </c>
      <c r="AB39" s="256" t="n">
        <f aca="false">X39</f>
        <v>4349</v>
      </c>
      <c r="AC39" s="258" t="str">
        <f aca="false">W39</f>
        <v>КЗ ПКС (ООО)</v>
      </c>
      <c r="AD39" s="260" t="n">
        <v>5218.8</v>
      </c>
      <c r="AE39" s="256" t="n">
        <f aca="false">AD39</f>
        <v>5218.8</v>
      </c>
      <c r="AF39" s="257" t="s">
        <v>52</v>
      </c>
      <c r="AG39" s="257" t="s">
        <v>52</v>
      </c>
      <c r="AH39" s="264" t="n">
        <v>45247</v>
      </c>
      <c r="AI39" s="264" t="n">
        <v>45216</v>
      </c>
      <c r="AJ39" s="264" t="n">
        <v>45231</v>
      </c>
      <c r="AK39" s="264" t="n">
        <v>45239</v>
      </c>
      <c r="AL39" s="257" t="s">
        <v>52</v>
      </c>
      <c r="AM39" s="257" t="s">
        <v>52</v>
      </c>
      <c r="AN39" s="257" t="s">
        <v>52</v>
      </c>
      <c r="AO39" s="257" t="s">
        <v>52</v>
      </c>
      <c r="AP39" s="264" t="n">
        <v>45259</v>
      </c>
      <c r="AQ39" s="264" t="n">
        <v>45259</v>
      </c>
      <c r="AR39" s="243" t="n">
        <v>45352</v>
      </c>
      <c r="AS39" s="264" t="n">
        <v>45259</v>
      </c>
      <c r="AT39" s="252" t="n">
        <v>0</v>
      </c>
      <c r="AU39" s="252" t="n">
        <v>0</v>
      </c>
      <c r="AV39" s="253" t="s">
        <v>572</v>
      </c>
    </row>
    <row r="40" customFormat="false" ht="36" hidden="false" customHeight="false" outlineLevel="0" collapsed="false">
      <c r="A40" s="261"/>
      <c r="B40" s="252"/>
      <c r="C40" s="258"/>
      <c r="D40" s="259"/>
      <c r="E40" s="252"/>
      <c r="F40" s="252"/>
      <c r="G40" s="252"/>
      <c r="H40" s="252"/>
      <c r="I40" s="252"/>
      <c r="J40" s="252"/>
      <c r="K40" s="252"/>
      <c r="L40" s="252"/>
      <c r="M40" s="253"/>
      <c r="N40" s="255"/>
      <c r="O40" s="252"/>
      <c r="P40" s="254"/>
      <c r="Q40" s="258"/>
      <c r="R40" s="256"/>
      <c r="S40" s="262"/>
      <c r="T40" s="262"/>
      <c r="U40" s="256"/>
      <c r="V40" s="262"/>
      <c r="W40" s="262" t="s">
        <v>573</v>
      </c>
      <c r="X40" s="263" t="n">
        <v>3182.91667</v>
      </c>
      <c r="Y40" s="262" t="s">
        <v>573</v>
      </c>
      <c r="Z40" s="252"/>
      <c r="AA40" s="252" t="s">
        <v>52</v>
      </c>
      <c r="AB40" s="256"/>
      <c r="AC40" s="258"/>
      <c r="AD40" s="260"/>
      <c r="AE40" s="256"/>
      <c r="AF40" s="257"/>
      <c r="AG40" s="257"/>
      <c r="AH40" s="264"/>
      <c r="AI40" s="264"/>
      <c r="AJ40" s="264"/>
      <c r="AK40" s="264"/>
      <c r="AL40" s="257"/>
      <c r="AM40" s="257"/>
      <c r="AN40" s="257"/>
      <c r="AO40" s="257"/>
      <c r="AP40" s="264"/>
      <c r="AQ40" s="264"/>
      <c r="AR40" s="243"/>
      <c r="AS40" s="264"/>
      <c r="AT40" s="252"/>
      <c r="AU40" s="252"/>
      <c r="AV40" s="253"/>
    </row>
    <row r="41" customFormat="false" ht="24" hidden="false" customHeight="true" outlineLevel="0" collapsed="false">
      <c r="A41" s="251" t="n">
        <v>7</v>
      </c>
      <c r="B41" s="252" t="s">
        <v>519</v>
      </c>
      <c r="C41" s="258" t="s">
        <v>520</v>
      </c>
      <c r="D41" s="259" t="n">
        <v>45657</v>
      </c>
      <c r="E41" s="252" t="s">
        <v>23</v>
      </c>
      <c r="F41" s="252" t="s">
        <v>23</v>
      </c>
      <c r="G41" s="252" t="s">
        <v>23</v>
      </c>
      <c r="H41" s="252" t="s">
        <v>23</v>
      </c>
      <c r="I41" s="252" t="s">
        <v>23</v>
      </c>
      <c r="J41" s="252" t="s">
        <v>23</v>
      </c>
      <c r="K41" s="252" t="s">
        <v>23</v>
      </c>
      <c r="L41" s="252" t="s">
        <v>23</v>
      </c>
      <c r="M41" s="253" t="s">
        <v>530</v>
      </c>
      <c r="N41" s="255" t="s">
        <v>574</v>
      </c>
      <c r="O41" s="252" t="s">
        <v>519</v>
      </c>
      <c r="P41" s="254" t="n">
        <v>7000</v>
      </c>
      <c r="Q41" s="258" t="s">
        <v>522</v>
      </c>
      <c r="R41" s="256" t="n">
        <f aca="false">P41</f>
        <v>7000</v>
      </c>
      <c r="S41" s="255" t="s">
        <v>575</v>
      </c>
      <c r="T41" s="255" t="s">
        <v>575</v>
      </c>
      <c r="U41" s="256" t="n">
        <v>2</v>
      </c>
      <c r="V41" s="262" t="n">
        <v>2</v>
      </c>
      <c r="W41" s="255" t="s">
        <v>576</v>
      </c>
      <c r="X41" s="263" t="n">
        <v>7000</v>
      </c>
      <c r="Y41" s="262"/>
      <c r="Z41" s="252" t="n">
        <v>0</v>
      </c>
      <c r="AA41" s="252" t="s">
        <v>52</v>
      </c>
      <c r="AB41" s="256" t="n">
        <f aca="false">X41</f>
        <v>7000</v>
      </c>
      <c r="AC41" s="258" t="str">
        <f aca="false">W41</f>
        <v>СЕВЕРТРАНС (ООО)</v>
      </c>
      <c r="AD41" s="260" t="n">
        <f aca="false">AB41</f>
        <v>7000</v>
      </c>
      <c r="AE41" s="256" t="n">
        <f aca="false">AD41</f>
        <v>7000</v>
      </c>
      <c r="AF41" s="257" t="s">
        <v>52</v>
      </c>
      <c r="AG41" s="257" t="s">
        <v>52</v>
      </c>
      <c r="AH41" s="264" t="n">
        <v>45404</v>
      </c>
      <c r="AI41" s="264" t="n">
        <v>45400</v>
      </c>
      <c r="AJ41" s="264" t="n">
        <v>45415</v>
      </c>
      <c r="AK41" s="243" t="n">
        <v>45425</v>
      </c>
      <c r="AL41" s="257" t="s">
        <v>52</v>
      </c>
      <c r="AM41" s="257" t="s">
        <v>52</v>
      </c>
      <c r="AN41" s="257" t="s">
        <v>52</v>
      </c>
      <c r="AO41" s="257" t="s">
        <v>52</v>
      </c>
      <c r="AP41" s="243" t="n">
        <v>45425</v>
      </c>
      <c r="AQ41" s="243" t="n">
        <v>45441</v>
      </c>
      <c r="AR41" s="243" t="n">
        <v>45474</v>
      </c>
      <c r="AS41" s="243" t="n">
        <v>45474</v>
      </c>
      <c r="AT41" s="252" t="n">
        <v>0</v>
      </c>
      <c r="AU41" s="252" t="n">
        <v>0</v>
      </c>
      <c r="AV41" s="253" t="s">
        <v>577</v>
      </c>
    </row>
    <row r="42" customFormat="false" ht="24" hidden="false" customHeight="false" outlineLevel="0" collapsed="false">
      <c r="A42" s="251"/>
      <c r="B42" s="252"/>
      <c r="C42" s="258"/>
      <c r="D42" s="259"/>
      <c r="E42" s="252"/>
      <c r="F42" s="252"/>
      <c r="G42" s="252"/>
      <c r="H42" s="252"/>
      <c r="I42" s="252"/>
      <c r="J42" s="252"/>
      <c r="K42" s="252"/>
      <c r="L42" s="252"/>
      <c r="M42" s="253"/>
      <c r="N42" s="255"/>
      <c r="O42" s="252"/>
      <c r="P42" s="254"/>
      <c r="Q42" s="258"/>
      <c r="R42" s="256"/>
      <c r="S42" s="255"/>
      <c r="T42" s="255"/>
      <c r="U42" s="256"/>
      <c r="V42" s="262"/>
      <c r="W42" s="255" t="s">
        <v>578</v>
      </c>
      <c r="X42" s="263" t="n">
        <v>7000</v>
      </c>
      <c r="Y42" s="262" t="s">
        <v>52</v>
      </c>
      <c r="Z42" s="252"/>
      <c r="AA42" s="252" t="s">
        <v>52</v>
      </c>
      <c r="AB42" s="256"/>
      <c r="AC42" s="258"/>
      <c r="AD42" s="260"/>
      <c r="AE42" s="256"/>
      <c r="AF42" s="257"/>
      <c r="AG42" s="257"/>
      <c r="AH42" s="264"/>
      <c r="AI42" s="264"/>
      <c r="AJ42" s="264"/>
      <c r="AK42" s="243"/>
      <c r="AL42" s="257"/>
      <c r="AM42" s="257"/>
      <c r="AN42" s="257"/>
      <c r="AO42" s="257"/>
      <c r="AP42" s="243"/>
      <c r="AQ42" s="243"/>
      <c r="AR42" s="243"/>
      <c r="AS42" s="243"/>
      <c r="AT42" s="252"/>
      <c r="AU42" s="252"/>
      <c r="AV42" s="253"/>
    </row>
  </sheetData>
  <mergeCells count="332">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29:A31"/>
    <mergeCell ref="B29:B31"/>
    <mergeCell ref="C29:C31"/>
    <mergeCell ref="D29:D31"/>
    <mergeCell ref="E29:E31"/>
    <mergeCell ref="F29:F31"/>
    <mergeCell ref="G29:G31"/>
    <mergeCell ref="H29:H31"/>
    <mergeCell ref="I29:I31"/>
    <mergeCell ref="J29:J31"/>
    <mergeCell ref="K29:K31"/>
    <mergeCell ref="L29:L31"/>
    <mergeCell ref="M29:M31"/>
    <mergeCell ref="N29:N31"/>
    <mergeCell ref="O29:O31"/>
    <mergeCell ref="P29:P31"/>
    <mergeCell ref="Q29:Q31"/>
    <mergeCell ref="R29:R31"/>
    <mergeCell ref="S29:S31"/>
    <mergeCell ref="T29:T31"/>
    <mergeCell ref="U29:U31"/>
    <mergeCell ref="V29:V31"/>
    <mergeCell ref="Y29:Y31"/>
    <mergeCell ref="Z29:Z31"/>
    <mergeCell ref="AA29:AA31"/>
    <mergeCell ref="AB29:AB31"/>
    <mergeCell ref="AC29:AC31"/>
    <mergeCell ref="AD29:AD31"/>
    <mergeCell ref="AE29:AE31"/>
    <mergeCell ref="AF29:AF31"/>
    <mergeCell ref="AG29:AG31"/>
    <mergeCell ref="AH29:AH31"/>
    <mergeCell ref="AI29:AI31"/>
    <mergeCell ref="AJ29:AJ31"/>
    <mergeCell ref="AK29:AK31"/>
    <mergeCell ref="AL29:AL31"/>
    <mergeCell ref="AM29:AM31"/>
    <mergeCell ref="AN29:AN31"/>
    <mergeCell ref="AO29:AO31"/>
    <mergeCell ref="AP29:AP31"/>
    <mergeCell ref="AQ29:AQ31"/>
    <mergeCell ref="AR29:AR31"/>
    <mergeCell ref="AS29:AS31"/>
    <mergeCell ref="AT29:AT31"/>
    <mergeCell ref="AU29:AU31"/>
    <mergeCell ref="AV29:AV31"/>
    <mergeCell ref="A32:A35"/>
    <mergeCell ref="B32:B35"/>
    <mergeCell ref="C32:C35"/>
    <mergeCell ref="D32:D35"/>
    <mergeCell ref="E32:E35"/>
    <mergeCell ref="F32:F35"/>
    <mergeCell ref="G32:G35"/>
    <mergeCell ref="H32:H35"/>
    <mergeCell ref="I32:I35"/>
    <mergeCell ref="J32:J35"/>
    <mergeCell ref="K32:K35"/>
    <mergeCell ref="L32:L35"/>
    <mergeCell ref="M32:M35"/>
    <mergeCell ref="N32:N35"/>
    <mergeCell ref="O32:O35"/>
    <mergeCell ref="P32:P35"/>
    <mergeCell ref="Q32:Q35"/>
    <mergeCell ref="R32:R35"/>
    <mergeCell ref="S32:S35"/>
    <mergeCell ref="T32:T35"/>
    <mergeCell ref="U32:U35"/>
    <mergeCell ref="V32:V35"/>
    <mergeCell ref="Z32:Z35"/>
    <mergeCell ref="AB32:AB35"/>
    <mergeCell ref="AC32:AC35"/>
    <mergeCell ref="AD32:AD35"/>
    <mergeCell ref="AE32:AE35"/>
    <mergeCell ref="AF32:AF35"/>
    <mergeCell ref="AG32:AG35"/>
    <mergeCell ref="AH32:AH35"/>
    <mergeCell ref="AI32:AI35"/>
    <mergeCell ref="AJ32:AJ35"/>
    <mergeCell ref="AK32:AK35"/>
    <mergeCell ref="AL32:AL35"/>
    <mergeCell ref="AM32:AM35"/>
    <mergeCell ref="AN32:AN35"/>
    <mergeCell ref="AO32:AO35"/>
    <mergeCell ref="AP32:AP35"/>
    <mergeCell ref="AQ32:AQ35"/>
    <mergeCell ref="AR32:AR35"/>
    <mergeCell ref="AS32:AS35"/>
    <mergeCell ref="AT32:AT35"/>
    <mergeCell ref="AU32:AU35"/>
    <mergeCell ref="AV32:AV35"/>
    <mergeCell ref="A36:A37"/>
    <mergeCell ref="B36:B37"/>
    <mergeCell ref="C36:C37"/>
    <mergeCell ref="D36:D37"/>
    <mergeCell ref="E36:E37"/>
    <mergeCell ref="F36:F37"/>
    <mergeCell ref="G36:G37"/>
    <mergeCell ref="H36:H37"/>
    <mergeCell ref="I36:I37"/>
    <mergeCell ref="J36:J37"/>
    <mergeCell ref="K36:K37"/>
    <mergeCell ref="L36:L37"/>
    <mergeCell ref="M36:M37"/>
    <mergeCell ref="N36:N37"/>
    <mergeCell ref="O36:O37"/>
    <mergeCell ref="P36:P37"/>
    <mergeCell ref="Q36:Q37"/>
    <mergeCell ref="R36:R37"/>
    <mergeCell ref="S36:S37"/>
    <mergeCell ref="T36:T37"/>
    <mergeCell ref="U36:U37"/>
    <mergeCell ref="V36:V37"/>
    <mergeCell ref="Z36:Z37"/>
    <mergeCell ref="AB36:AB37"/>
    <mergeCell ref="AC36:AC37"/>
    <mergeCell ref="AD36:AD37"/>
    <mergeCell ref="AE36:AE37"/>
    <mergeCell ref="AF36:AF37"/>
    <mergeCell ref="AG36:AG37"/>
    <mergeCell ref="AH36:AH37"/>
    <mergeCell ref="AI36:AI37"/>
    <mergeCell ref="AJ36:AJ37"/>
    <mergeCell ref="AK36:AK37"/>
    <mergeCell ref="AL36:AL37"/>
    <mergeCell ref="AM36:AM37"/>
    <mergeCell ref="AN36:AN37"/>
    <mergeCell ref="AO36:AO37"/>
    <mergeCell ref="AP36:AP37"/>
    <mergeCell ref="AQ36:AQ37"/>
    <mergeCell ref="AR36:AR37"/>
    <mergeCell ref="AS36:AS37"/>
    <mergeCell ref="AT36:AT37"/>
    <mergeCell ref="AU36:AU37"/>
    <mergeCell ref="AV36:AV37"/>
    <mergeCell ref="A39:A40"/>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Z39:Z40"/>
    <mergeCell ref="AB39:AB40"/>
    <mergeCell ref="AC39:AC40"/>
    <mergeCell ref="AD39:AD40"/>
    <mergeCell ref="AE39:AE40"/>
    <mergeCell ref="AF39:AF40"/>
    <mergeCell ref="AG39:AG40"/>
    <mergeCell ref="AH39:AH40"/>
    <mergeCell ref="AI39:AI40"/>
    <mergeCell ref="AJ39:AJ40"/>
    <mergeCell ref="AK39:AK40"/>
    <mergeCell ref="AL39:AL40"/>
    <mergeCell ref="AM39:AM40"/>
    <mergeCell ref="AN39:AN40"/>
    <mergeCell ref="AO39:AO40"/>
    <mergeCell ref="AP39:AP40"/>
    <mergeCell ref="AQ39:AQ40"/>
    <mergeCell ref="AR39:AR40"/>
    <mergeCell ref="AS39:AS40"/>
    <mergeCell ref="AT39:AT40"/>
    <mergeCell ref="AU39:AU40"/>
    <mergeCell ref="AV39:AV40"/>
    <mergeCell ref="A41:A42"/>
    <mergeCell ref="B41:B42"/>
    <mergeCell ref="C41:C42"/>
    <mergeCell ref="D41:D42"/>
    <mergeCell ref="E41:E42"/>
    <mergeCell ref="F41:F42"/>
    <mergeCell ref="G41:G42"/>
    <mergeCell ref="H41:H42"/>
    <mergeCell ref="I41:I42"/>
    <mergeCell ref="J41:J42"/>
    <mergeCell ref="K41:K42"/>
    <mergeCell ref="L41:L42"/>
    <mergeCell ref="M41:M42"/>
    <mergeCell ref="N41:N42"/>
    <mergeCell ref="O41:O42"/>
    <mergeCell ref="P41:P42"/>
    <mergeCell ref="Q41:Q42"/>
    <mergeCell ref="R41:R42"/>
    <mergeCell ref="S41:S42"/>
    <mergeCell ref="T41:T42"/>
    <mergeCell ref="U41:U42"/>
    <mergeCell ref="V41:V42"/>
    <mergeCell ref="Z41:Z42"/>
    <mergeCell ref="AB41:AB42"/>
    <mergeCell ref="AC41:AC42"/>
    <mergeCell ref="AD41:AD42"/>
    <mergeCell ref="AE41:AE42"/>
    <mergeCell ref="AF41:AF42"/>
    <mergeCell ref="AG41:AG42"/>
    <mergeCell ref="AH41:AH42"/>
    <mergeCell ref="AI41:AI42"/>
    <mergeCell ref="AJ41:AJ42"/>
    <mergeCell ref="AK41:AK42"/>
    <mergeCell ref="AL41:AL42"/>
    <mergeCell ref="AM41:AM42"/>
    <mergeCell ref="AN41:AN42"/>
    <mergeCell ref="AO41:AO42"/>
    <mergeCell ref="AP41:AP42"/>
    <mergeCell ref="AQ41:AQ42"/>
    <mergeCell ref="AR41:AR42"/>
    <mergeCell ref="AS41:AS42"/>
    <mergeCell ref="AT41:AT42"/>
    <mergeCell ref="AU41:AU42"/>
    <mergeCell ref="AV41:AV42"/>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103"/>
  <sheetViews>
    <sheetView showFormulas="false" showGridLines="true" showRowColHeaders="true" showZeros="true" rightToLeft="false" tabSelected="true" showOutlineSymbols="true" defaultGridColor="true" view="pageBreakPreview" topLeftCell="A36" colorId="64" zoomScale="100" zoomScaleNormal="90" zoomScalePageLayoutView="100" workbookViewId="0">
      <selection pane="topLeft" activeCell="B56" activeCellId="0" sqref="B56"/>
    </sheetView>
  </sheetViews>
  <sheetFormatPr defaultColWidth="9.1484375" defaultRowHeight="15.75" zeroHeight="false" outlineLevelRow="0" outlineLevelCol="0"/>
  <cols>
    <col collapsed="false" customWidth="true" hidden="false" outlineLevel="0" max="2" min="1" style="265" width="66.14"/>
    <col collapsed="false" customWidth="false" hidden="false" outlineLevel="0" max="256" min="3" style="171" width="9.14"/>
    <col collapsed="false" customWidth="true" hidden="false" outlineLevel="0" max="258" min="257" style="171" width="66.14"/>
    <col collapsed="false" customWidth="false" hidden="false" outlineLevel="0" max="512" min="259" style="171" width="9.14"/>
    <col collapsed="false" customWidth="true" hidden="false" outlineLevel="0" max="514" min="513" style="171" width="66.14"/>
    <col collapsed="false" customWidth="false" hidden="false" outlineLevel="0" max="768" min="515" style="171" width="9.14"/>
    <col collapsed="false" customWidth="true" hidden="false" outlineLevel="0" max="770" min="769" style="171" width="66.14"/>
    <col collapsed="false" customWidth="false" hidden="false" outlineLevel="0" max="1024" min="771" style="171" width="9.14"/>
    <col collapsed="false" customWidth="true" hidden="false" outlineLevel="0" max="1026" min="1025" style="171" width="66.14"/>
    <col collapsed="false" customWidth="false" hidden="false" outlineLevel="0" max="1280" min="1027" style="171" width="9.14"/>
    <col collapsed="false" customWidth="true" hidden="false" outlineLevel="0" max="1282" min="1281" style="171" width="66.14"/>
    <col collapsed="false" customWidth="false" hidden="false" outlineLevel="0" max="1536" min="1283" style="171" width="9.14"/>
    <col collapsed="false" customWidth="true" hidden="false" outlineLevel="0" max="1538" min="1537" style="171" width="66.14"/>
    <col collapsed="false" customWidth="false" hidden="false" outlineLevel="0" max="1792" min="1539" style="171" width="9.14"/>
    <col collapsed="false" customWidth="true" hidden="false" outlineLevel="0" max="1794" min="1793" style="171" width="66.14"/>
    <col collapsed="false" customWidth="false" hidden="false" outlineLevel="0" max="2048" min="1795" style="171" width="9.14"/>
    <col collapsed="false" customWidth="true" hidden="false" outlineLevel="0" max="2050" min="2049" style="171" width="66.14"/>
    <col collapsed="false" customWidth="false" hidden="false" outlineLevel="0" max="2304" min="2051" style="171" width="9.14"/>
    <col collapsed="false" customWidth="true" hidden="false" outlineLevel="0" max="2306" min="2305" style="171" width="66.14"/>
    <col collapsed="false" customWidth="false" hidden="false" outlineLevel="0" max="2560" min="2307" style="171" width="9.14"/>
    <col collapsed="false" customWidth="true" hidden="false" outlineLevel="0" max="2562" min="2561" style="171" width="66.14"/>
    <col collapsed="false" customWidth="false" hidden="false" outlineLevel="0" max="2816" min="2563" style="171" width="9.14"/>
    <col collapsed="false" customWidth="true" hidden="false" outlineLevel="0" max="2818" min="2817" style="171" width="66.14"/>
    <col collapsed="false" customWidth="false" hidden="false" outlineLevel="0" max="3072" min="2819" style="171" width="9.14"/>
    <col collapsed="false" customWidth="true" hidden="false" outlineLevel="0" max="3074" min="3073" style="171" width="66.14"/>
    <col collapsed="false" customWidth="false" hidden="false" outlineLevel="0" max="3328" min="3075" style="171" width="9.14"/>
    <col collapsed="false" customWidth="true" hidden="false" outlineLevel="0" max="3330" min="3329" style="171" width="66.14"/>
    <col collapsed="false" customWidth="false" hidden="false" outlineLevel="0" max="3584" min="3331" style="171" width="9.14"/>
    <col collapsed="false" customWidth="true" hidden="false" outlineLevel="0" max="3586" min="3585" style="171" width="66.14"/>
    <col collapsed="false" customWidth="false" hidden="false" outlineLevel="0" max="3840" min="3587" style="171" width="9.14"/>
    <col collapsed="false" customWidth="true" hidden="false" outlineLevel="0" max="3842" min="3841" style="171" width="66.14"/>
    <col collapsed="false" customWidth="false" hidden="false" outlineLevel="0" max="4096" min="3843" style="171" width="9.14"/>
    <col collapsed="false" customWidth="true" hidden="false" outlineLevel="0" max="4098" min="4097" style="171" width="66.14"/>
    <col collapsed="false" customWidth="false" hidden="false" outlineLevel="0" max="4352" min="4099" style="171" width="9.14"/>
    <col collapsed="false" customWidth="true" hidden="false" outlineLevel="0" max="4354" min="4353" style="171" width="66.14"/>
    <col collapsed="false" customWidth="false" hidden="false" outlineLevel="0" max="4608" min="4355" style="171" width="9.14"/>
    <col collapsed="false" customWidth="true" hidden="false" outlineLevel="0" max="4610" min="4609" style="171" width="66.14"/>
    <col collapsed="false" customWidth="false" hidden="false" outlineLevel="0" max="4864" min="4611" style="171" width="9.14"/>
    <col collapsed="false" customWidth="true" hidden="false" outlineLevel="0" max="4866" min="4865" style="171" width="66.14"/>
    <col collapsed="false" customWidth="false" hidden="false" outlineLevel="0" max="5120" min="4867" style="171" width="9.14"/>
    <col collapsed="false" customWidth="true" hidden="false" outlineLevel="0" max="5122" min="5121" style="171" width="66.14"/>
    <col collapsed="false" customWidth="false" hidden="false" outlineLevel="0" max="5376" min="5123" style="171" width="9.14"/>
    <col collapsed="false" customWidth="true" hidden="false" outlineLevel="0" max="5378" min="5377" style="171" width="66.14"/>
    <col collapsed="false" customWidth="false" hidden="false" outlineLevel="0" max="5632" min="5379" style="171" width="9.14"/>
    <col collapsed="false" customWidth="true" hidden="false" outlineLevel="0" max="5634" min="5633" style="171" width="66.14"/>
    <col collapsed="false" customWidth="false" hidden="false" outlineLevel="0" max="5888" min="5635" style="171" width="9.14"/>
    <col collapsed="false" customWidth="true" hidden="false" outlineLevel="0" max="5890" min="5889" style="171" width="66.14"/>
    <col collapsed="false" customWidth="false" hidden="false" outlineLevel="0" max="6144" min="5891" style="171" width="9.14"/>
    <col collapsed="false" customWidth="true" hidden="false" outlineLevel="0" max="6146" min="6145" style="171" width="66.14"/>
    <col collapsed="false" customWidth="false" hidden="false" outlineLevel="0" max="6400" min="6147" style="171" width="9.14"/>
    <col collapsed="false" customWidth="true" hidden="false" outlineLevel="0" max="6402" min="6401" style="171" width="66.14"/>
    <col collapsed="false" customWidth="false" hidden="false" outlineLevel="0" max="6656" min="6403" style="171" width="9.14"/>
    <col collapsed="false" customWidth="true" hidden="false" outlineLevel="0" max="6658" min="6657" style="171" width="66.14"/>
    <col collapsed="false" customWidth="false" hidden="false" outlineLevel="0" max="6912" min="6659" style="171" width="9.14"/>
    <col collapsed="false" customWidth="true" hidden="false" outlineLevel="0" max="6914" min="6913" style="171" width="66.14"/>
    <col collapsed="false" customWidth="false" hidden="false" outlineLevel="0" max="7168" min="6915" style="171" width="9.14"/>
    <col collapsed="false" customWidth="true" hidden="false" outlineLevel="0" max="7170" min="7169" style="171" width="66.14"/>
    <col collapsed="false" customWidth="false" hidden="false" outlineLevel="0" max="7424" min="7171" style="171" width="9.14"/>
    <col collapsed="false" customWidth="true" hidden="false" outlineLevel="0" max="7426" min="7425" style="171" width="66.14"/>
    <col collapsed="false" customWidth="false" hidden="false" outlineLevel="0" max="7680" min="7427" style="171" width="9.14"/>
    <col collapsed="false" customWidth="true" hidden="false" outlineLevel="0" max="7682" min="7681" style="171" width="66.14"/>
    <col collapsed="false" customWidth="false" hidden="false" outlineLevel="0" max="7936" min="7683" style="171" width="9.14"/>
    <col collapsed="false" customWidth="true" hidden="false" outlineLevel="0" max="7938" min="7937" style="171" width="66.14"/>
    <col collapsed="false" customWidth="false" hidden="false" outlineLevel="0" max="8192" min="7939" style="171" width="9.14"/>
    <col collapsed="false" customWidth="true" hidden="false" outlineLevel="0" max="8194" min="8193" style="171" width="66.14"/>
    <col collapsed="false" customWidth="false" hidden="false" outlineLevel="0" max="8448" min="8195" style="171" width="9.14"/>
    <col collapsed="false" customWidth="true" hidden="false" outlineLevel="0" max="8450" min="8449" style="171" width="66.14"/>
    <col collapsed="false" customWidth="false" hidden="false" outlineLevel="0" max="8704" min="8451" style="171" width="9.14"/>
    <col collapsed="false" customWidth="true" hidden="false" outlineLevel="0" max="8706" min="8705" style="171" width="66.14"/>
    <col collapsed="false" customWidth="false" hidden="false" outlineLevel="0" max="8960" min="8707" style="171" width="9.14"/>
    <col collapsed="false" customWidth="true" hidden="false" outlineLevel="0" max="8962" min="8961" style="171" width="66.14"/>
    <col collapsed="false" customWidth="false" hidden="false" outlineLevel="0" max="9216" min="8963" style="171" width="9.14"/>
    <col collapsed="false" customWidth="true" hidden="false" outlineLevel="0" max="9218" min="9217" style="171" width="66.14"/>
    <col collapsed="false" customWidth="false" hidden="false" outlineLevel="0" max="9472" min="9219" style="171" width="9.14"/>
    <col collapsed="false" customWidth="true" hidden="false" outlineLevel="0" max="9474" min="9473" style="171" width="66.14"/>
    <col collapsed="false" customWidth="false" hidden="false" outlineLevel="0" max="9728" min="9475" style="171" width="9.14"/>
    <col collapsed="false" customWidth="true" hidden="false" outlineLevel="0" max="9730" min="9729" style="171" width="66.14"/>
    <col collapsed="false" customWidth="false" hidden="false" outlineLevel="0" max="9984" min="9731" style="171" width="9.14"/>
    <col collapsed="false" customWidth="true" hidden="false" outlineLevel="0" max="9986" min="9985" style="171" width="66.14"/>
    <col collapsed="false" customWidth="false" hidden="false" outlineLevel="0" max="10240" min="9987" style="171" width="9.14"/>
    <col collapsed="false" customWidth="true" hidden="false" outlineLevel="0" max="10242" min="10241" style="171" width="66.14"/>
    <col collapsed="false" customWidth="false" hidden="false" outlineLevel="0" max="10496" min="10243" style="171" width="9.14"/>
    <col collapsed="false" customWidth="true" hidden="false" outlineLevel="0" max="10498" min="10497" style="171" width="66.14"/>
    <col collapsed="false" customWidth="false" hidden="false" outlineLevel="0" max="10752" min="10499" style="171" width="9.14"/>
    <col collapsed="false" customWidth="true" hidden="false" outlineLevel="0" max="10754" min="10753" style="171" width="66.14"/>
    <col collapsed="false" customWidth="false" hidden="false" outlineLevel="0" max="11008" min="10755" style="171" width="9.14"/>
    <col collapsed="false" customWidth="true" hidden="false" outlineLevel="0" max="11010" min="11009" style="171" width="66.14"/>
    <col collapsed="false" customWidth="false" hidden="false" outlineLevel="0" max="11264" min="11011" style="171" width="9.14"/>
    <col collapsed="false" customWidth="true" hidden="false" outlineLevel="0" max="11266" min="11265" style="171" width="66.14"/>
    <col collapsed="false" customWidth="false" hidden="false" outlineLevel="0" max="11520" min="11267" style="171" width="9.14"/>
    <col collapsed="false" customWidth="true" hidden="false" outlineLevel="0" max="11522" min="11521" style="171" width="66.14"/>
    <col collapsed="false" customWidth="false" hidden="false" outlineLevel="0" max="11776" min="11523" style="171" width="9.14"/>
    <col collapsed="false" customWidth="true" hidden="false" outlineLevel="0" max="11778" min="11777" style="171" width="66.14"/>
    <col collapsed="false" customWidth="false" hidden="false" outlineLevel="0" max="12032" min="11779" style="171" width="9.14"/>
    <col collapsed="false" customWidth="true" hidden="false" outlineLevel="0" max="12034" min="12033" style="171" width="66.14"/>
    <col collapsed="false" customWidth="false" hidden="false" outlineLevel="0" max="12288" min="12035" style="171" width="9.14"/>
    <col collapsed="false" customWidth="true" hidden="false" outlineLevel="0" max="12290" min="12289" style="171" width="66.14"/>
    <col collapsed="false" customWidth="false" hidden="false" outlineLevel="0" max="12544" min="12291" style="171" width="9.14"/>
    <col collapsed="false" customWidth="true" hidden="false" outlineLevel="0" max="12546" min="12545" style="171" width="66.14"/>
    <col collapsed="false" customWidth="false" hidden="false" outlineLevel="0" max="12800" min="12547" style="171" width="9.14"/>
    <col collapsed="false" customWidth="true" hidden="false" outlineLevel="0" max="12802" min="12801" style="171" width="66.14"/>
    <col collapsed="false" customWidth="false" hidden="false" outlineLevel="0" max="13056" min="12803" style="171" width="9.14"/>
    <col collapsed="false" customWidth="true" hidden="false" outlineLevel="0" max="13058" min="13057" style="171" width="66.14"/>
    <col collapsed="false" customWidth="false" hidden="false" outlineLevel="0" max="13312" min="13059" style="171" width="9.14"/>
    <col collapsed="false" customWidth="true" hidden="false" outlineLevel="0" max="13314" min="13313" style="171" width="66.14"/>
    <col collapsed="false" customWidth="false" hidden="false" outlineLevel="0" max="13568" min="13315" style="171" width="9.14"/>
    <col collapsed="false" customWidth="true" hidden="false" outlineLevel="0" max="13570" min="13569" style="171" width="66.14"/>
    <col collapsed="false" customWidth="false" hidden="false" outlineLevel="0" max="13824" min="13571" style="171" width="9.14"/>
    <col collapsed="false" customWidth="true" hidden="false" outlineLevel="0" max="13826" min="13825" style="171" width="66.14"/>
    <col collapsed="false" customWidth="false" hidden="false" outlineLevel="0" max="14080" min="13827" style="171" width="9.14"/>
    <col collapsed="false" customWidth="true" hidden="false" outlineLevel="0" max="14082" min="14081" style="171" width="66.14"/>
    <col collapsed="false" customWidth="false" hidden="false" outlineLevel="0" max="14336" min="14083" style="171" width="9.14"/>
    <col collapsed="false" customWidth="true" hidden="false" outlineLevel="0" max="14338" min="14337" style="171" width="66.14"/>
    <col collapsed="false" customWidth="false" hidden="false" outlineLevel="0" max="14592" min="14339" style="171" width="9.14"/>
    <col collapsed="false" customWidth="true" hidden="false" outlineLevel="0" max="14594" min="14593" style="171" width="66.14"/>
    <col collapsed="false" customWidth="false" hidden="false" outlineLevel="0" max="14848" min="14595" style="171" width="9.14"/>
    <col collapsed="false" customWidth="true" hidden="false" outlineLevel="0" max="14850" min="14849" style="171" width="66.14"/>
    <col collapsed="false" customWidth="false" hidden="false" outlineLevel="0" max="15104" min="14851" style="171" width="9.14"/>
    <col collapsed="false" customWidth="true" hidden="false" outlineLevel="0" max="15106" min="15105" style="171" width="66.14"/>
    <col collapsed="false" customWidth="false" hidden="false" outlineLevel="0" max="15360" min="15107" style="171" width="9.14"/>
    <col collapsed="false" customWidth="true" hidden="false" outlineLevel="0" max="15362" min="15361" style="171" width="66.14"/>
    <col collapsed="false" customWidth="false" hidden="false" outlineLevel="0" max="15616" min="15363" style="171" width="9.14"/>
    <col collapsed="false" customWidth="true" hidden="false" outlineLevel="0" max="15618" min="15617" style="171" width="66.14"/>
    <col collapsed="false" customWidth="false" hidden="false" outlineLevel="0" max="15872" min="15619" style="171" width="9.14"/>
    <col collapsed="false" customWidth="true" hidden="false" outlineLevel="0" max="15874" min="15873" style="171" width="66.14"/>
    <col collapsed="false" customWidth="false" hidden="false" outlineLevel="0" max="16128" min="15875" style="171" width="9.14"/>
    <col collapsed="false" customWidth="true" hidden="false" outlineLevel="0" max="16130" min="16129" style="171" width="66.14"/>
    <col collapsed="false" customWidth="false" hidden="false" outlineLevel="0" max="16384" min="16131" style="171"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579</v>
      </c>
    </row>
    <row r="4" customFormat="false" ht="15.75" hidden="false" customHeight="false" outlineLevel="0" collapsed="false">
      <c r="B4" s="266"/>
    </row>
    <row r="5" customFormat="false" ht="18.75" hidden="false" customHeight="false" outlineLevel="0" collapsed="false">
      <c r="A5" s="267" t="str">
        <f aca="false">'7. Паспорт отчет о закупке'!A5:AV5</f>
        <v>Год раскрытия информации: 2025 год</v>
      </c>
      <c r="B5" s="267"/>
      <c r="C5" s="268"/>
      <c r="D5" s="268"/>
      <c r="E5" s="268"/>
      <c r="F5" s="268"/>
      <c r="G5" s="268"/>
      <c r="H5" s="268"/>
    </row>
    <row r="6" customFormat="false" ht="18.75" hidden="false" customHeight="false" outlineLevel="0" collapsed="false">
      <c r="A6" s="269"/>
      <c r="B6" s="269"/>
      <c r="C6" s="269"/>
      <c r="D6" s="269"/>
      <c r="E6" s="269"/>
      <c r="F6" s="269"/>
      <c r="G6" s="269"/>
      <c r="H6" s="269"/>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J_525-К-2</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3"/>
      <c r="B14" s="83"/>
      <c r="C14" s="83"/>
      <c r="D14" s="83"/>
      <c r="E14" s="83"/>
      <c r="F14" s="83"/>
      <c r="G14" s="83"/>
      <c r="H14" s="83"/>
    </row>
    <row r="15" customFormat="false" ht="38.25" hidden="false" customHeight="true" outlineLevel="0" collapsed="false">
      <c r="A15" s="270" t="str">
        <f aca="false">'7. Паспорт отчет о закупке'!A15:AV15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270"/>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71"/>
    </row>
    <row r="18" customFormat="false" ht="33.75" hidden="false" customHeight="true" outlineLevel="0" collapsed="false">
      <c r="A18" s="272" t="s">
        <v>580</v>
      </c>
      <c r="B18" s="272"/>
    </row>
    <row r="19" customFormat="false" ht="15.75" hidden="false" customHeight="false" outlineLevel="0" collapsed="false">
      <c r="B19" s="266"/>
    </row>
    <row r="20" customFormat="false" ht="16.5" hidden="false" customHeight="false" outlineLevel="0" collapsed="false">
      <c r="B20" s="273"/>
    </row>
    <row r="21" customFormat="false" ht="65.25" hidden="false" customHeight="true" outlineLevel="0" collapsed="false">
      <c r="A21" s="274" t="s">
        <v>581</v>
      </c>
      <c r="B21" s="275" t="str">
        <f aca="false">A15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row>
    <row r="22" customFormat="false" ht="32.25" hidden="false" customHeight="false" outlineLevel="0" collapsed="false">
      <c r="A22" s="274" t="s">
        <v>582</v>
      </c>
      <c r="B22" s="38" t="str">
        <f aca="false">'1. паспорт местоположение'!C27</f>
        <v>сельское поселение "село Слаутное" Пенжинский муниципальный район</v>
      </c>
    </row>
    <row r="23" customFormat="false" ht="16.5" hidden="false" customHeight="false" outlineLevel="0" collapsed="false">
      <c r="A23" s="274" t="s">
        <v>583</v>
      </c>
      <c r="B23" s="275" t="str">
        <f aca="false">'1. паспорт местоположение'!C22</f>
        <v>Модернизация, техническое перевооружение котельных</v>
      </c>
    </row>
    <row r="24" customFormat="false" ht="16.5" hidden="false" customHeight="false" outlineLevel="0" collapsed="false">
      <c r="A24" s="274" t="s">
        <v>584</v>
      </c>
      <c r="B24" s="275" t="n">
        <v>5.34</v>
      </c>
    </row>
    <row r="25" customFormat="false" ht="15" hidden="false" customHeight="false" outlineLevel="0" collapsed="false">
      <c r="A25" s="276" t="s">
        <v>585</v>
      </c>
      <c r="B25" s="277" t="n">
        <v>2027</v>
      </c>
    </row>
    <row r="26" customFormat="false" ht="16.5" hidden="false" customHeight="false" outlineLevel="0" collapsed="false">
      <c r="A26" s="278" t="s">
        <v>586</v>
      </c>
      <c r="B26" s="275" t="s">
        <v>587</v>
      </c>
    </row>
    <row r="27" customFormat="false" ht="29.25" hidden="false" customHeight="false" outlineLevel="0" collapsed="false">
      <c r="A27" s="279" t="s">
        <v>588</v>
      </c>
      <c r="B27" s="280" t="n">
        <f aca="false">'6.2. Паспорт фин осв ввод'!D24</f>
        <v>14.90410808</v>
      </c>
    </row>
    <row r="28" customFormat="false" ht="16.5" hidden="false" customHeight="false" outlineLevel="0" collapsed="false">
      <c r="A28" s="281" t="s">
        <v>589</v>
      </c>
      <c r="B28" s="280" t="s">
        <v>590</v>
      </c>
    </row>
    <row r="29" customFormat="false" ht="29.25" hidden="false" customHeight="false" outlineLevel="0" collapsed="false">
      <c r="A29" s="282" t="s">
        <v>591</v>
      </c>
      <c r="B29" s="280" t="n">
        <f aca="false">B30</f>
        <v>8.53944255</v>
      </c>
    </row>
    <row r="30" customFormat="false" ht="29.25" hidden="false" customHeight="false" outlineLevel="0" collapsed="false">
      <c r="A30" s="282" t="s">
        <v>592</v>
      </c>
      <c r="B30" s="280" t="n">
        <f aca="false">B33+B38+B43+B48+B58+B53+B63</f>
        <v>8.53944255</v>
      </c>
    </row>
    <row r="31" customFormat="false" ht="16.5" hidden="false" customHeight="false" outlineLevel="0" collapsed="false">
      <c r="A31" s="281" t="s">
        <v>593</v>
      </c>
      <c r="B31" s="280" t="s">
        <v>23</v>
      </c>
    </row>
    <row r="32" customFormat="false" ht="29.25" hidden="false" customHeight="false" outlineLevel="0" collapsed="false">
      <c r="A32" s="282" t="s">
        <v>594</v>
      </c>
      <c r="B32" s="280" t="s">
        <v>534</v>
      </c>
    </row>
    <row r="33" customFormat="false" ht="16.5" hidden="false" customHeight="false" outlineLevel="0" collapsed="false">
      <c r="A33" s="281" t="s">
        <v>595</v>
      </c>
      <c r="B33" s="280" t="n">
        <v>3</v>
      </c>
    </row>
    <row r="34" customFormat="false" ht="16.5" hidden="false" customHeight="false" outlineLevel="0" collapsed="false">
      <c r="A34" s="281" t="s">
        <v>596</v>
      </c>
      <c r="B34" s="283" t="n">
        <v>0.302086419366379</v>
      </c>
    </row>
    <row r="35" customFormat="false" ht="16.5" hidden="false" customHeight="false" outlineLevel="0" collapsed="false">
      <c r="A35" s="281" t="s">
        <v>597</v>
      </c>
      <c r="B35" s="283" t="s">
        <v>23</v>
      </c>
    </row>
    <row r="36" customFormat="false" ht="16.5" hidden="false" customHeight="false" outlineLevel="0" collapsed="false">
      <c r="A36" s="281" t="s">
        <v>598</v>
      </c>
      <c r="B36" s="280" t="s">
        <v>23</v>
      </c>
    </row>
    <row r="37" customFormat="false" ht="29.25" hidden="false" customHeight="false" outlineLevel="0" collapsed="false">
      <c r="A37" s="282" t="s">
        <v>599</v>
      </c>
      <c r="B37" s="280" t="s">
        <v>600</v>
      </c>
    </row>
    <row r="38" customFormat="false" ht="16.5" hidden="false" customHeight="false" outlineLevel="0" collapsed="false">
      <c r="A38" s="281" t="s">
        <v>595</v>
      </c>
      <c r="B38" s="280" t="n">
        <v>0.9648936</v>
      </c>
    </row>
    <row r="39" customFormat="false" ht="16.5" hidden="false" customHeight="false" outlineLevel="0" collapsed="false">
      <c r="A39" s="281" t="s">
        <v>596</v>
      </c>
      <c r="B39" s="283" t="n">
        <v>0.0971604175645116</v>
      </c>
    </row>
    <row r="40" customFormat="false" ht="16.5" hidden="false" customHeight="false" outlineLevel="0" collapsed="false">
      <c r="A40" s="281" t="s">
        <v>597</v>
      </c>
      <c r="B40" s="280" t="n">
        <v>0.9648936</v>
      </c>
    </row>
    <row r="41" customFormat="false" ht="16.5" hidden="false" customHeight="false" outlineLevel="0" collapsed="false">
      <c r="A41" s="281" t="s">
        <v>598</v>
      </c>
      <c r="B41" s="280" t="n">
        <v>0.804078</v>
      </c>
    </row>
    <row r="42" customFormat="false" ht="30.75" hidden="false" customHeight="false" outlineLevel="0" collapsed="false">
      <c r="A42" s="282" t="s">
        <v>601</v>
      </c>
      <c r="B42" s="275" t="s">
        <v>602</v>
      </c>
    </row>
    <row r="43" customFormat="false" ht="16.5" hidden="false" customHeight="false" outlineLevel="0" collapsed="false">
      <c r="A43" s="281" t="s">
        <v>595</v>
      </c>
      <c r="B43" s="280" t="n">
        <v>1.3596</v>
      </c>
    </row>
    <row r="44" customFormat="false" ht="16.5" hidden="false" customHeight="false" outlineLevel="0" collapsed="false">
      <c r="A44" s="281" t="s">
        <v>596</v>
      </c>
      <c r="B44" s="283" t="n">
        <f aca="false">B43/B27</f>
        <v>0.0912231710010519</v>
      </c>
    </row>
    <row r="45" customFormat="false" ht="16.5" hidden="false" customHeight="false" outlineLevel="0" collapsed="false">
      <c r="A45" s="281" t="s">
        <v>597</v>
      </c>
      <c r="B45" s="280" t="n">
        <v>1.3596</v>
      </c>
    </row>
    <row r="46" customFormat="false" ht="16.5" hidden="false" customHeight="false" outlineLevel="0" collapsed="false">
      <c r="A46" s="281" t="s">
        <v>598</v>
      </c>
      <c r="B46" s="280" t="n">
        <v>1.133</v>
      </c>
      <c r="C46" s="284"/>
    </row>
    <row r="47" customFormat="false" ht="29.25" hidden="false" customHeight="false" outlineLevel="0" collapsed="false">
      <c r="A47" s="282" t="s">
        <v>603</v>
      </c>
      <c r="B47" s="275" t="s">
        <v>604</v>
      </c>
      <c r="C47" s="284"/>
    </row>
    <row r="48" customFormat="false" ht="16.5" hidden="false" customHeight="false" outlineLevel="0" collapsed="false">
      <c r="A48" s="281" t="s">
        <v>595</v>
      </c>
      <c r="B48" s="280" t="n">
        <v>1.20072756</v>
      </c>
      <c r="C48" s="284"/>
    </row>
    <row r="49" customFormat="false" ht="16.5" hidden="false" customHeight="false" outlineLevel="0" collapsed="false">
      <c r="A49" s="281" t="s">
        <v>596</v>
      </c>
      <c r="B49" s="283" t="n">
        <f aca="false">B48/B27</f>
        <v>0.0805635301055868</v>
      </c>
      <c r="C49" s="284"/>
    </row>
    <row r="50" customFormat="false" ht="16.5" hidden="false" customHeight="false" outlineLevel="0" collapsed="false">
      <c r="A50" s="281" t="s">
        <v>597</v>
      </c>
      <c r="B50" s="280" t="n">
        <v>1.20072756</v>
      </c>
      <c r="C50" s="284"/>
    </row>
    <row r="51" customFormat="false" ht="16.5" hidden="false" customHeight="false" outlineLevel="0" collapsed="false">
      <c r="A51" s="281" t="s">
        <v>598</v>
      </c>
      <c r="B51" s="280" t="n">
        <v>1.0006063</v>
      </c>
      <c r="C51" s="284"/>
    </row>
    <row r="52" customFormat="false" ht="29.25" hidden="false" customHeight="false" outlineLevel="0" collapsed="false">
      <c r="A52" s="282" t="s">
        <v>605</v>
      </c>
      <c r="B52" s="275" t="s">
        <v>606</v>
      </c>
      <c r="C52" s="284"/>
    </row>
    <row r="53" customFormat="false" ht="16.5" hidden="false" customHeight="false" outlineLevel="0" collapsed="false">
      <c r="A53" s="281" t="s">
        <v>595</v>
      </c>
      <c r="B53" s="275" t="n">
        <v>1.56753407</v>
      </c>
      <c r="C53" s="284"/>
    </row>
    <row r="54" customFormat="false" ht="16.5" hidden="false" customHeight="false" outlineLevel="0" collapsed="false">
      <c r="A54" s="281" t="s">
        <v>596</v>
      </c>
      <c r="B54" s="285" t="n">
        <f aca="false">B53/B27</f>
        <v>0.105174631154446</v>
      </c>
      <c r="C54" s="284"/>
    </row>
    <row r="55" customFormat="false" ht="16.5" hidden="false" customHeight="false" outlineLevel="0" collapsed="false">
      <c r="A55" s="281" t="s">
        <v>597</v>
      </c>
      <c r="B55" s="275" t="n">
        <f aca="false">1.25402726+0.31350681</f>
        <v>1.56753407</v>
      </c>
      <c r="C55" s="284"/>
    </row>
    <row r="56" customFormat="false" ht="16.5" hidden="false" customHeight="false" outlineLevel="0" collapsed="false">
      <c r="A56" s="281" t="s">
        <v>598</v>
      </c>
      <c r="B56" s="275" t="n">
        <v>1.30627839</v>
      </c>
      <c r="C56" s="284"/>
    </row>
    <row r="57" customFormat="false" ht="16.5" hidden="false" customHeight="false" outlineLevel="0" collapsed="false">
      <c r="A57" s="282" t="s">
        <v>607</v>
      </c>
      <c r="B57" s="275" t="s">
        <v>608</v>
      </c>
    </row>
    <row r="58" customFormat="false" ht="16.5" hidden="false" customHeight="false" outlineLevel="0" collapsed="false">
      <c r="A58" s="281" t="s">
        <v>595</v>
      </c>
      <c r="B58" s="275" t="n">
        <v>0.22614066</v>
      </c>
    </row>
    <row r="59" customFormat="false" ht="16.5" hidden="false" customHeight="false" outlineLevel="0" collapsed="false">
      <c r="A59" s="281" t="s">
        <v>596</v>
      </c>
      <c r="B59" s="285" t="n">
        <f aca="false">B58/B27</f>
        <v>0.0151730421428882</v>
      </c>
    </row>
    <row r="60" customFormat="false" ht="16.5" hidden="false" customHeight="false" outlineLevel="0" collapsed="false">
      <c r="A60" s="281" t="s">
        <v>597</v>
      </c>
      <c r="B60" s="275" t="n">
        <f aca="false">B58</f>
        <v>0.22614066</v>
      </c>
    </row>
    <row r="61" customFormat="false" ht="16.5" hidden="false" customHeight="false" outlineLevel="0" collapsed="false">
      <c r="A61" s="281" t="s">
        <v>598</v>
      </c>
      <c r="B61" s="275" t="n">
        <f aca="false">B60/1.2</f>
        <v>0.18845055</v>
      </c>
    </row>
    <row r="62" customFormat="false" ht="16.5" hidden="false" customHeight="false" outlineLevel="0" collapsed="false">
      <c r="A62" s="282" t="s">
        <v>609</v>
      </c>
      <c r="B62" s="275" t="s">
        <v>610</v>
      </c>
    </row>
    <row r="63" customFormat="false" ht="16.5" hidden="false" customHeight="false" outlineLevel="0" collapsed="false">
      <c r="A63" s="281" t="s">
        <v>595</v>
      </c>
      <c r="B63" s="275" t="n">
        <v>0.22054666</v>
      </c>
    </row>
    <row r="64" customFormat="false" ht="16.5" hidden="false" customHeight="false" outlineLevel="0" collapsed="false">
      <c r="A64" s="281" t="s">
        <v>596</v>
      </c>
      <c r="B64" s="285" t="n">
        <f aca="false">B63/B27</f>
        <v>0.0147977093842975</v>
      </c>
    </row>
    <row r="65" customFormat="false" ht="16.5" hidden="false" customHeight="false" outlineLevel="0" collapsed="false">
      <c r="A65" s="281" t="s">
        <v>597</v>
      </c>
      <c r="B65" s="275" t="n">
        <f aca="false">B63</f>
        <v>0.22054666</v>
      </c>
    </row>
    <row r="66" customFormat="false" ht="16.5" hidden="false" customHeight="false" outlineLevel="0" collapsed="false">
      <c r="A66" s="281" t="s">
        <v>598</v>
      </c>
      <c r="B66" s="275" t="n">
        <f aca="false">B63</f>
        <v>0.22054666</v>
      </c>
    </row>
    <row r="67" customFormat="false" ht="29.25" hidden="false" customHeight="false" outlineLevel="0" collapsed="false">
      <c r="A67" s="286" t="s">
        <v>611</v>
      </c>
      <c r="B67" s="280" t="s">
        <v>23</v>
      </c>
    </row>
    <row r="68" customFormat="false" ht="16.5" hidden="false" customHeight="false" outlineLevel="0" collapsed="false">
      <c r="A68" s="287" t="s">
        <v>593</v>
      </c>
      <c r="B68" s="280" t="s">
        <v>23</v>
      </c>
    </row>
    <row r="69" customFormat="false" ht="16.5" hidden="false" customHeight="false" outlineLevel="0" collapsed="false">
      <c r="A69" s="287" t="s">
        <v>612</v>
      </c>
      <c r="B69" s="280" t="s">
        <v>23</v>
      </c>
    </row>
    <row r="70" customFormat="false" ht="16.5" hidden="false" customHeight="false" outlineLevel="0" collapsed="false">
      <c r="A70" s="287" t="s">
        <v>613</v>
      </c>
      <c r="B70" s="280" t="s">
        <v>23</v>
      </c>
    </row>
    <row r="71" customFormat="false" ht="16.5" hidden="false" customHeight="false" outlineLevel="0" collapsed="false">
      <c r="A71" s="287" t="s">
        <v>614</v>
      </c>
      <c r="B71" s="280" t="s">
        <v>23</v>
      </c>
    </row>
    <row r="72" customFormat="false" ht="16.5" hidden="false" customHeight="false" outlineLevel="0" collapsed="false">
      <c r="A72" s="276" t="s">
        <v>615</v>
      </c>
      <c r="B72" s="283" t="n">
        <f aca="false">B73/B27</f>
        <v>0.483255883635541</v>
      </c>
    </row>
    <row r="73" customFormat="false" ht="16.5" hidden="false" customHeight="false" outlineLevel="0" collapsed="false">
      <c r="A73" s="276" t="s">
        <v>616</v>
      </c>
      <c r="B73" s="280" t="n">
        <f aca="false">1.27434904+1.3596+0.92520078+1.20072756+0.22614066+0.06254956+1.47457392+0.6793564</f>
        <v>7.20249792</v>
      </c>
    </row>
    <row r="74" customFormat="false" ht="16.5" hidden="false" customHeight="false" outlineLevel="0" collapsed="false">
      <c r="A74" s="276" t="s">
        <v>617</v>
      </c>
      <c r="B74" s="283" t="n">
        <f aca="false">B75/B27</f>
        <v>0.406893814607925</v>
      </c>
    </row>
    <row r="75" customFormat="false" ht="16.5" hidden="false" customHeight="false" outlineLevel="0" collapsed="false">
      <c r="A75" s="278" t="s">
        <v>618</v>
      </c>
      <c r="B75" s="280" t="n">
        <f aca="false">1.08750755+1.90400065+1.18905685+0.05212463+0.22054666+1.61115305</f>
        <v>6.06438939</v>
      </c>
    </row>
    <row r="76" customFormat="false" ht="15.75" hidden="false" customHeight="true" outlineLevel="0" collapsed="false">
      <c r="A76" s="286" t="s">
        <v>619</v>
      </c>
      <c r="B76" s="288" t="s">
        <v>23</v>
      </c>
    </row>
    <row r="77" customFormat="false" ht="16.5" hidden="false" customHeight="false" outlineLevel="0" collapsed="false">
      <c r="A77" s="289" t="s">
        <v>620</v>
      </c>
      <c r="B77" s="288" t="s">
        <v>23</v>
      </c>
    </row>
    <row r="78" customFormat="false" ht="16.5" hidden="false" customHeight="false" outlineLevel="0" collapsed="false">
      <c r="A78" s="289" t="s">
        <v>621</v>
      </c>
      <c r="B78" s="288" t="s">
        <v>23</v>
      </c>
    </row>
    <row r="79" customFormat="false" ht="16.5" hidden="false" customHeight="false" outlineLevel="0" collapsed="false">
      <c r="A79" s="289" t="s">
        <v>622</v>
      </c>
      <c r="B79" s="288" t="s">
        <v>23</v>
      </c>
    </row>
    <row r="80" customFormat="false" ht="16.5" hidden="false" customHeight="false" outlineLevel="0" collapsed="false">
      <c r="A80" s="289" t="s">
        <v>623</v>
      </c>
      <c r="B80" s="288" t="s">
        <v>23</v>
      </c>
    </row>
    <row r="81" customFormat="false" ht="30.75" hidden="false" customHeight="false" outlineLevel="0" collapsed="false">
      <c r="A81" s="290" t="s">
        <v>624</v>
      </c>
      <c r="B81" s="275" t="s">
        <v>625</v>
      </c>
    </row>
    <row r="82" customFormat="false" ht="30.75" hidden="false" customHeight="false" outlineLevel="0" collapsed="false">
      <c r="A82" s="287" t="s">
        <v>626</v>
      </c>
      <c r="B82" s="275" t="s">
        <v>23</v>
      </c>
    </row>
    <row r="83" customFormat="false" ht="29.25" hidden="false" customHeight="false" outlineLevel="0" collapsed="false">
      <c r="A83" s="276" t="s">
        <v>627</v>
      </c>
      <c r="B83" s="275" t="s">
        <v>23</v>
      </c>
    </row>
    <row r="84" customFormat="false" ht="16.5" hidden="false" customHeight="false" outlineLevel="0" collapsed="false">
      <c r="A84" s="287" t="s">
        <v>593</v>
      </c>
      <c r="B84" s="275" t="s">
        <v>23</v>
      </c>
    </row>
    <row r="85" customFormat="false" ht="16.5" hidden="false" customHeight="false" outlineLevel="0" collapsed="false">
      <c r="A85" s="287" t="s">
        <v>628</v>
      </c>
      <c r="B85" s="275" t="s">
        <v>23</v>
      </c>
    </row>
    <row r="86" customFormat="false" ht="16.5" hidden="false" customHeight="false" outlineLevel="0" collapsed="false">
      <c r="A86" s="287" t="s">
        <v>629</v>
      </c>
      <c r="B86" s="275" t="s">
        <v>23</v>
      </c>
    </row>
    <row r="87" customFormat="false" ht="16.5" hidden="false" customHeight="false" outlineLevel="0" collapsed="false">
      <c r="A87" s="291" t="s">
        <v>630</v>
      </c>
      <c r="B87" s="275" t="s">
        <v>23</v>
      </c>
    </row>
    <row r="88" customFormat="false" ht="16.5" hidden="false" customHeight="false" outlineLevel="0" collapsed="false">
      <c r="A88" s="276" t="s">
        <v>631</v>
      </c>
      <c r="B88" s="275" t="s">
        <v>23</v>
      </c>
    </row>
    <row r="89" customFormat="false" ht="16.5" hidden="false" customHeight="false" outlineLevel="0" collapsed="false">
      <c r="A89" s="289" t="s">
        <v>632</v>
      </c>
      <c r="B89" s="275" t="s">
        <v>23</v>
      </c>
    </row>
    <row r="90" customFormat="false" ht="16.5" hidden="false" customHeight="false" outlineLevel="0" collapsed="false">
      <c r="A90" s="289" t="s">
        <v>633</v>
      </c>
      <c r="B90" s="275" t="s">
        <v>23</v>
      </c>
    </row>
    <row r="91" customFormat="false" ht="16.5" hidden="false" customHeight="false" outlineLevel="0" collapsed="false">
      <c r="A91" s="289" t="s">
        <v>634</v>
      </c>
      <c r="B91" s="275" t="s">
        <v>23</v>
      </c>
    </row>
    <row r="92" customFormat="false" ht="60.75" hidden="false" customHeight="false" outlineLevel="0" collapsed="false">
      <c r="A92" s="292" t="s">
        <v>635</v>
      </c>
      <c r="B92" s="275" t="s">
        <v>636</v>
      </c>
    </row>
    <row r="93" customFormat="false" ht="28.5" hidden="false" customHeight="true" outlineLevel="0" collapsed="false">
      <c r="A93" s="286" t="s">
        <v>637</v>
      </c>
      <c r="B93" s="275" t="s">
        <v>23</v>
      </c>
    </row>
    <row r="94" customFormat="false" ht="15.75" hidden="false" customHeight="false" outlineLevel="0" collapsed="false">
      <c r="A94" s="289" t="s">
        <v>638</v>
      </c>
      <c r="B94" s="275"/>
    </row>
    <row r="95" customFormat="false" ht="15.75" hidden="false" customHeight="false" outlineLevel="0" collapsed="false">
      <c r="A95" s="289" t="s">
        <v>639</v>
      </c>
      <c r="B95" s="275"/>
    </row>
    <row r="96" customFormat="false" ht="15.75" hidden="false" customHeight="false" outlineLevel="0" collapsed="false">
      <c r="A96" s="289" t="s">
        <v>640</v>
      </c>
      <c r="B96" s="275"/>
    </row>
    <row r="97" customFormat="false" ht="15.75" hidden="false" customHeight="false" outlineLevel="0" collapsed="false">
      <c r="A97" s="289" t="s">
        <v>641</v>
      </c>
      <c r="B97" s="275"/>
    </row>
    <row r="98" customFormat="false" ht="16.5" hidden="false" customHeight="false" outlineLevel="0" collapsed="false">
      <c r="A98" s="293" t="s">
        <v>642</v>
      </c>
      <c r="B98" s="275"/>
    </row>
    <row r="101" customFormat="false" ht="15.75" hidden="false" customHeight="false" outlineLevel="0" collapsed="false">
      <c r="A101" s="294"/>
      <c r="B101" s="295"/>
    </row>
    <row r="102" customFormat="false" ht="15.75" hidden="false" customHeight="false" outlineLevel="0" collapsed="false">
      <c r="A102" s="0"/>
      <c r="B102" s="296"/>
    </row>
    <row r="103" customFormat="false" ht="15.75" hidden="false" customHeight="false" outlineLevel="0" collapsed="false">
      <c r="A103" s="0"/>
      <c r="B103" s="297"/>
    </row>
  </sheetData>
  <mergeCells count="10">
    <mergeCell ref="A5:B5"/>
    <mergeCell ref="A7:B7"/>
    <mergeCell ref="A9:B9"/>
    <mergeCell ref="A10:B10"/>
    <mergeCell ref="A12:B12"/>
    <mergeCell ref="A13:B13"/>
    <mergeCell ref="A15:B15"/>
    <mergeCell ref="A16:B16"/>
    <mergeCell ref="A18:B18"/>
    <mergeCell ref="B93:B98"/>
  </mergeCells>
  <conditionalFormatting sqref="B22">
    <cfRule type="cellIs" priority="2" operator="equal" aboveAverage="0" equalAverage="0" bottom="0" percent="0" rank="0" text="" dxfId="81">
      <formula>""</formula>
    </cfRule>
    <cfRule type="cellIs" priority="3" operator="equal" aboveAverage="0" equalAverage="0" bottom="0" percent="0" rank="0" text="" dxfId="82">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D29" activeCellId="0" sqref="D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J_525-К-2</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t="s">
        <v>23</v>
      </c>
      <c r="B29" s="48" t="s">
        <v>23</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O46" activeCellId="0" sqref="O46"/>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J_525-К-2</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94</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95</v>
      </c>
      <c r="C21" s="56"/>
      <c r="D21" s="56" t="s">
        <v>96</v>
      </c>
      <c r="E21" s="56" t="s">
        <v>97</v>
      </c>
      <c r="F21" s="56"/>
      <c r="G21" s="56" t="s">
        <v>98</v>
      </c>
      <c r="H21" s="56"/>
      <c r="I21" s="56" t="s">
        <v>99</v>
      </c>
      <c r="J21" s="56"/>
      <c r="K21" s="56" t="s">
        <v>100</v>
      </c>
      <c r="L21" s="56" t="s">
        <v>101</v>
      </c>
      <c r="M21" s="56"/>
      <c r="N21" s="56" t="s">
        <v>102</v>
      </c>
      <c r="O21" s="56"/>
      <c r="P21" s="56" t="s">
        <v>103</v>
      </c>
      <c r="Q21" s="57" t="s">
        <v>104</v>
      </c>
      <c r="R21" s="57"/>
      <c r="S21" s="58" t="s">
        <v>105</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106</v>
      </c>
      <c r="R22" s="57" t="s">
        <v>107</v>
      </c>
      <c r="S22" s="57" t="s">
        <v>108</v>
      </c>
      <c r="T22" s="57" t="s">
        <v>109</v>
      </c>
    </row>
    <row r="23" customFormat="false" ht="51.75" hidden="false" customHeight="true" outlineLevel="0" collapsed="false">
      <c r="A23" s="55"/>
      <c r="B23" s="56" t="s">
        <v>110</v>
      </c>
      <c r="C23" s="56" t="s">
        <v>111</v>
      </c>
      <c r="D23" s="56"/>
      <c r="E23" s="56" t="s">
        <v>110</v>
      </c>
      <c r="F23" s="56" t="s">
        <v>111</v>
      </c>
      <c r="G23" s="56" t="s">
        <v>110</v>
      </c>
      <c r="H23" s="56" t="s">
        <v>111</v>
      </c>
      <c r="I23" s="56" t="s">
        <v>110</v>
      </c>
      <c r="J23" s="56" t="s">
        <v>111</v>
      </c>
      <c r="K23" s="56" t="s">
        <v>110</v>
      </c>
      <c r="L23" s="56" t="s">
        <v>110</v>
      </c>
      <c r="M23" s="56" t="s">
        <v>111</v>
      </c>
      <c r="N23" s="56" t="s">
        <v>110</v>
      </c>
      <c r="O23" s="56" t="s">
        <v>111</v>
      </c>
      <c r="P23" s="59" t="s">
        <v>110</v>
      </c>
      <c r="Q23" s="57" t="s">
        <v>110</v>
      </c>
      <c r="R23" s="57" t="s">
        <v>110</v>
      </c>
      <c r="S23" s="57" t="s">
        <v>110</v>
      </c>
      <c r="T23" s="57" t="s">
        <v>110</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112</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113</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114</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115</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116</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117</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118</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119</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120</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121</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122</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123</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J_525-К-2</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125</v>
      </c>
      <c r="C21" s="57"/>
      <c r="D21" s="57" t="s">
        <v>126</v>
      </c>
      <c r="E21" s="57"/>
      <c r="F21" s="57" t="s">
        <v>84</v>
      </c>
      <c r="G21" s="57"/>
      <c r="H21" s="57"/>
      <c r="I21" s="57"/>
      <c r="J21" s="57" t="s">
        <v>127</v>
      </c>
      <c r="K21" s="57" t="s">
        <v>128</v>
      </c>
      <c r="L21" s="57"/>
      <c r="M21" s="57" t="s">
        <v>129</v>
      </c>
      <c r="N21" s="57"/>
      <c r="O21" s="57" t="s">
        <v>130</v>
      </c>
      <c r="P21" s="57"/>
      <c r="Q21" s="57" t="s">
        <v>131</v>
      </c>
      <c r="R21" s="57"/>
      <c r="S21" s="57" t="s">
        <v>132</v>
      </c>
      <c r="T21" s="57" t="s">
        <v>133</v>
      </c>
      <c r="U21" s="57" t="s">
        <v>134</v>
      </c>
      <c r="V21" s="57" t="s">
        <v>135</v>
      </c>
      <c r="W21" s="57"/>
      <c r="X21" s="58" t="s">
        <v>104</v>
      </c>
      <c r="Y21" s="58"/>
      <c r="Z21" s="58" t="s">
        <v>105</v>
      </c>
      <c r="AA21" s="58"/>
    </row>
    <row r="22" customFormat="false" ht="216" hidden="false" customHeight="true" outlineLevel="0" collapsed="false">
      <c r="A22" s="57"/>
      <c r="B22" s="57"/>
      <c r="C22" s="57"/>
      <c r="D22" s="57"/>
      <c r="E22" s="57"/>
      <c r="F22" s="57" t="s">
        <v>136</v>
      </c>
      <c r="G22" s="57"/>
      <c r="H22" s="57" t="s">
        <v>137</v>
      </c>
      <c r="I22" s="57"/>
      <c r="J22" s="57"/>
      <c r="K22" s="57"/>
      <c r="L22" s="57"/>
      <c r="M22" s="57"/>
      <c r="N22" s="57"/>
      <c r="O22" s="57"/>
      <c r="P22" s="57"/>
      <c r="Q22" s="57"/>
      <c r="R22" s="57"/>
      <c r="S22" s="57"/>
      <c r="T22" s="57"/>
      <c r="U22" s="57"/>
      <c r="V22" s="57"/>
      <c r="W22" s="57"/>
      <c r="X22" s="57" t="s">
        <v>106</v>
      </c>
      <c r="Y22" s="57" t="s">
        <v>107</v>
      </c>
      <c r="Z22" s="57" t="s">
        <v>108</v>
      </c>
      <c r="AA22" s="57" t="s">
        <v>109</v>
      </c>
    </row>
    <row r="23" customFormat="false" ht="60" hidden="false" customHeight="true" outlineLevel="0" collapsed="false">
      <c r="A23" s="57"/>
      <c r="B23" s="73" t="s">
        <v>110</v>
      </c>
      <c r="C23" s="73" t="s">
        <v>111</v>
      </c>
      <c r="D23" s="73" t="s">
        <v>110</v>
      </c>
      <c r="E23" s="73" t="s">
        <v>111</v>
      </c>
      <c r="F23" s="73" t="s">
        <v>110</v>
      </c>
      <c r="G23" s="73" t="s">
        <v>111</v>
      </c>
      <c r="H23" s="73" t="s">
        <v>110</v>
      </c>
      <c r="I23" s="73" t="s">
        <v>111</v>
      </c>
      <c r="J23" s="73" t="s">
        <v>110</v>
      </c>
      <c r="K23" s="73" t="s">
        <v>110</v>
      </c>
      <c r="L23" s="73" t="s">
        <v>111</v>
      </c>
      <c r="M23" s="73" t="s">
        <v>110</v>
      </c>
      <c r="N23" s="73" t="s">
        <v>111</v>
      </c>
      <c r="O23" s="73" t="s">
        <v>110</v>
      </c>
      <c r="P23" s="73" t="s">
        <v>111</v>
      </c>
      <c r="Q23" s="73" t="s">
        <v>110</v>
      </c>
      <c r="R23" s="73" t="s">
        <v>111</v>
      </c>
      <c r="S23" s="73" t="s">
        <v>110</v>
      </c>
      <c r="T23" s="73" t="s">
        <v>110</v>
      </c>
      <c r="U23" s="73" t="s">
        <v>110</v>
      </c>
      <c r="V23" s="73" t="s">
        <v>110</v>
      </c>
      <c r="W23" s="73" t="s">
        <v>111</v>
      </c>
      <c r="X23" s="73" t="s">
        <v>110</v>
      </c>
      <c r="Y23" s="73" t="s">
        <v>110</v>
      </c>
      <c r="Z23" s="57" t="s">
        <v>110</v>
      </c>
      <c r="AA23" s="57" t="s">
        <v>110</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21" colorId="64" zoomScale="80" zoomScaleNormal="100" zoomScalePageLayoutView="8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J_525-К-2</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139</v>
      </c>
      <c r="C22" s="38" t="s">
        <v>140</v>
      </c>
      <c r="D22" s="26"/>
      <c r="E22" s="26"/>
      <c r="F22" s="27"/>
      <c r="G22" s="27"/>
      <c r="H22" s="27"/>
      <c r="I22" s="27"/>
      <c r="J22" s="27"/>
      <c r="K22" s="27"/>
      <c r="L22" s="27"/>
      <c r="M22" s="27"/>
      <c r="N22" s="27"/>
      <c r="O22" s="27"/>
      <c r="P22" s="27"/>
      <c r="Q22" s="28"/>
      <c r="R22" s="28"/>
      <c r="S22" s="28"/>
      <c r="T22" s="28"/>
      <c r="U22" s="28"/>
    </row>
    <row r="23" customFormat="false" ht="71.8" hidden="false" customHeight="false" outlineLevel="0" collapsed="false">
      <c r="A23" s="29" t="s">
        <v>18</v>
      </c>
      <c r="B23" s="80" t="s">
        <v>141</v>
      </c>
      <c r="C23" s="23" t="s">
        <v>142</v>
      </c>
      <c r="D23" s="40"/>
      <c r="E23" s="40"/>
      <c r="F23" s="40"/>
      <c r="G23" s="40"/>
      <c r="H23" s="40"/>
      <c r="I23" s="40"/>
      <c r="J23" s="40"/>
      <c r="K23" s="40"/>
      <c r="L23" s="40"/>
      <c r="M23" s="40"/>
      <c r="N23" s="40"/>
      <c r="O23" s="40"/>
      <c r="P23" s="40"/>
      <c r="Q23" s="40"/>
      <c r="R23" s="40"/>
      <c r="S23" s="40"/>
      <c r="T23" s="40"/>
      <c r="U23" s="40"/>
    </row>
    <row r="24" customFormat="false" ht="43.8" hidden="false" customHeight="false" outlineLevel="0" collapsed="false">
      <c r="A24" s="29" t="s">
        <v>21</v>
      </c>
      <c r="B24" s="80" t="s">
        <v>143</v>
      </c>
      <c r="C24" s="2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0" t="s">
        <v>145</v>
      </c>
      <c r="C25" s="41" t="n">
        <v>1.65</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0" t="s">
        <v>146</v>
      </c>
      <c r="C26" s="25" t="s">
        <v>147</v>
      </c>
      <c r="D26" s="40"/>
      <c r="E26" s="40"/>
      <c r="F26" s="40"/>
      <c r="G26" s="40"/>
      <c r="H26" s="40"/>
      <c r="I26" s="40"/>
      <c r="J26" s="40"/>
      <c r="K26" s="40"/>
      <c r="L26" s="40"/>
      <c r="M26" s="40"/>
      <c r="N26" s="40"/>
      <c r="O26" s="40"/>
      <c r="P26" s="40"/>
      <c r="Q26" s="40"/>
      <c r="R26" s="40"/>
      <c r="S26" s="40"/>
      <c r="T26" s="40"/>
      <c r="U26" s="40"/>
    </row>
    <row r="27" customFormat="false" ht="155.75" hidden="false" customHeight="false" outlineLevel="0" collapsed="false">
      <c r="A27" s="29" t="s">
        <v>30</v>
      </c>
      <c r="B27" s="80" t="s">
        <v>148</v>
      </c>
      <c r="C27" s="25"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0" t="s">
        <v>150</v>
      </c>
      <c r="C28" s="25" t="n">
        <v>2020</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25" t="n">
        <v>2027</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25"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3">
      <formula>""</formula>
    </cfRule>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formula>
    </cfRule>
  </conditionalFormatting>
  <conditionalFormatting sqref="C22">
    <cfRule type="cellIs" priority="7" operator="equal" aboveAverage="0" equalAverage="0" bottom="0" percent="0" rank="0" text="" dxfId="7">
      <formula>"нет"</formula>
    </cfRule>
  </conditionalFormatting>
  <conditionalFormatting sqref="C22">
    <cfRule type="cellIs" priority="8" operator="equal" aboveAverage="0" equalAverage="0" bottom="0" percent="0" rank="0" text="" dxfId="8">
      <formula>""</formula>
    </cfRule>
    <cfRule type="cellIs" priority="9" operator="equal" aboveAverage="0" equalAverage="0" bottom="0" percent="0" rank="0" text="" dxfId="9">
      <formula>"нет"</formula>
    </cfRule>
    <cfRule type="cellIs" priority="10" operator="equal" aboveAverage="0" equalAverage="0" bottom="0" percent="0" rank="0" text="" dxfId="10">
      <formula>""""""</formula>
    </cfRule>
    <cfRule type="cellIs" priority="11" operator="equal" aboveAverage="0" equalAverage="0" bottom="0" percent="0" rank="0" text="" dxfId="11">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1" t="str">
        <f aca="false">'3.3 паспорт описание'!A5:C5</f>
        <v>Год раскрытия информации: 2025 год</v>
      </c>
      <c r="B4" s="81"/>
      <c r="C4" s="81"/>
      <c r="D4" s="81"/>
      <c r="E4" s="81"/>
      <c r="F4" s="81"/>
      <c r="G4" s="81"/>
      <c r="H4" s="81"/>
      <c r="I4" s="81"/>
      <c r="J4" s="81"/>
      <c r="K4" s="81"/>
      <c r="L4" s="81"/>
      <c r="M4" s="81"/>
      <c r="N4" s="81"/>
      <c r="O4" s="81"/>
      <c r="P4" s="81"/>
      <c r="Q4" s="81"/>
      <c r="R4" s="81"/>
      <c r="S4" s="81"/>
      <c r="T4" s="81"/>
      <c r="U4" s="81"/>
      <c r="V4" s="81"/>
      <c r="W4" s="81"/>
      <c r="X4" s="81"/>
      <c r="Y4" s="81"/>
      <c r="Z4" s="81"/>
    </row>
    <row r="5" customFormat="false" ht="18.75" hidden="false" customHeight="false" outlineLevel="0" collapsed="false">
      <c r="A5" s="82"/>
      <c r="B5" s="82"/>
      <c r="C5" s="82"/>
      <c r="D5" s="82"/>
      <c r="E5" s="82"/>
      <c r="F5" s="82"/>
      <c r="G5" s="82"/>
      <c r="H5" s="82"/>
      <c r="I5" s="82"/>
      <c r="J5" s="82"/>
      <c r="K5" s="82"/>
      <c r="L5" s="82"/>
      <c r="M5" s="82"/>
      <c r="N5" s="82"/>
      <c r="O5" s="82"/>
      <c r="P5" s="82"/>
      <c r="Q5" s="82"/>
      <c r="R5" s="82"/>
      <c r="S5" s="82"/>
      <c r="T5" s="82"/>
      <c r="U5" s="82"/>
      <c r="V5" s="82"/>
      <c r="W5" s="82"/>
      <c r="X5" s="82"/>
      <c r="Y5" s="82"/>
      <c r="Z5" s="82"/>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J_525-К-2</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3"/>
      <c r="AB13" s="83"/>
    </row>
    <row r="14" customFormat="false" ht="18.75" hidden="false" customHeight="false" outlineLevel="0" collapsed="false">
      <c r="A14" s="52" t="str">
        <f aca="false">'3.3 паспорт описание'!A15:C15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4"/>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5"/>
      <c r="AB16" s="85"/>
    </row>
    <row r="17" customFormat="false" ht="1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5"/>
      <c r="AB17" s="85"/>
    </row>
    <row r="18" customFormat="false" ht="15" hidden="false" customHeight="false" outlineLevel="0" collapsed="false">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5"/>
      <c r="AB18" s="85"/>
    </row>
    <row r="19" customFormat="false" ht="15" hidden="false" customHeight="false" outlineLevel="0" collapsed="false">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5"/>
      <c r="AB19" s="85"/>
    </row>
    <row r="20" customFormat="false" ht="15" hidden="false" customHeight="false" outlineLevel="0" collapsed="false">
      <c r="A20" s="87"/>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8"/>
      <c r="AB20" s="88"/>
    </row>
    <row r="21" customFormat="false" ht="15" hidden="false" customHeight="false" outlineLevel="0" collapsed="false">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8"/>
      <c r="AB21" s="88"/>
    </row>
    <row r="22" customFormat="false" ht="15" hidden="false" customHeight="false" outlineLevel="0" collapsed="false">
      <c r="A22" s="89" t="s">
        <v>154</v>
      </c>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90"/>
      <c r="AB22" s="90"/>
    </row>
    <row r="23" customFormat="false" ht="15" hidden="false" customHeight="true" outlineLevel="0" collapsed="false">
      <c r="A23" s="91" t="s">
        <v>155</v>
      </c>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0"/>
      <c r="AB23" s="90"/>
    </row>
    <row r="24" customFormat="false" ht="65.25" hidden="false" customHeight="true" outlineLevel="0" collapsed="false">
      <c r="A24" s="91"/>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0"/>
      <c r="AB24" s="90"/>
    </row>
    <row r="25" customFormat="false" ht="32.25" hidden="false" customHeight="true" outlineLevel="0" collapsed="false">
      <c r="A25" s="92" t="s">
        <v>156</v>
      </c>
      <c r="B25" s="92"/>
      <c r="C25" s="92"/>
      <c r="D25" s="92"/>
      <c r="E25" s="92"/>
      <c r="F25" s="92"/>
      <c r="G25" s="92"/>
      <c r="H25" s="92"/>
      <c r="I25" s="92"/>
      <c r="J25" s="92"/>
      <c r="K25" s="92"/>
      <c r="L25" s="92"/>
      <c r="M25" s="92" t="s">
        <v>157</v>
      </c>
      <c r="N25" s="92"/>
      <c r="O25" s="92"/>
      <c r="P25" s="92"/>
      <c r="Q25" s="92"/>
      <c r="R25" s="92"/>
      <c r="S25" s="92"/>
      <c r="T25" s="92"/>
      <c r="U25" s="92"/>
      <c r="V25" s="92"/>
      <c r="W25" s="92"/>
      <c r="X25" s="92"/>
      <c r="Y25" s="92"/>
      <c r="Z25" s="92"/>
    </row>
    <row r="26" customFormat="false" ht="151.5" hidden="false" customHeight="true" outlineLevel="0" collapsed="false">
      <c r="A26" s="92" t="s">
        <v>158</v>
      </c>
      <c r="B26" s="93" t="s">
        <v>159</v>
      </c>
      <c r="C26" s="92" t="s">
        <v>160</v>
      </c>
      <c r="D26" s="92" t="s">
        <v>161</v>
      </c>
      <c r="E26" s="92" t="s">
        <v>162</v>
      </c>
      <c r="F26" s="92" t="s">
        <v>163</v>
      </c>
      <c r="G26" s="92" t="s">
        <v>164</v>
      </c>
      <c r="H26" s="92" t="s">
        <v>165</v>
      </c>
      <c r="I26" s="92" t="s">
        <v>166</v>
      </c>
      <c r="J26" s="92" t="s">
        <v>167</v>
      </c>
      <c r="K26" s="93" t="s">
        <v>168</v>
      </c>
      <c r="L26" s="93" t="s">
        <v>169</v>
      </c>
      <c r="M26" s="94" t="s">
        <v>170</v>
      </c>
      <c r="N26" s="93" t="s">
        <v>171</v>
      </c>
      <c r="O26" s="95" t="s">
        <v>172</v>
      </c>
      <c r="P26" s="95" t="s">
        <v>173</v>
      </c>
      <c r="Q26" s="95" t="s">
        <v>174</v>
      </c>
      <c r="R26" s="92" t="s">
        <v>165</v>
      </c>
      <c r="S26" s="95" t="s">
        <v>175</v>
      </c>
      <c r="T26" s="95" t="s">
        <v>176</v>
      </c>
      <c r="U26" s="95" t="s">
        <v>177</v>
      </c>
      <c r="V26" s="95" t="s">
        <v>174</v>
      </c>
      <c r="W26" s="96" t="s">
        <v>178</v>
      </c>
      <c r="X26" s="96" t="s">
        <v>179</v>
      </c>
      <c r="Y26" s="96" t="s">
        <v>180</v>
      </c>
      <c r="Z26" s="97" t="s">
        <v>181</v>
      </c>
    </row>
    <row r="27" customFormat="false" ht="16.5" hidden="false" customHeight="true" outlineLevel="0" collapsed="false">
      <c r="A27" s="92" t="n">
        <v>1</v>
      </c>
      <c r="B27" s="93" t="n">
        <v>2</v>
      </c>
      <c r="C27" s="92" t="n">
        <v>3</v>
      </c>
      <c r="D27" s="93" t="n">
        <v>4</v>
      </c>
      <c r="E27" s="92" t="n">
        <v>5</v>
      </c>
      <c r="F27" s="93" t="n">
        <v>6</v>
      </c>
      <c r="G27" s="92" t="n">
        <v>7</v>
      </c>
      <c r="H27" s="93" t="n">
        <v>8</v>
      </c>
      <c r="I27" s="92" t="n">
        <v>9</v>
      </c>
      <c r="J27" s="93" t="n">
        <v>10</v>
      </c>
      <c r="K27" s="92" t="n">
        <v>11</v>
      </c>
      <c r="L27" s="93" t="n">
        <v>12</v>
      </c>
      <c r="M27" s="92" t="n">
        <v>13</v>
      </c>
      <c r="N27" s="93" t="n">
        <v>14</v>
      </c>
      <c r="O27" s="92" t="n">
        <v>15</v>
      </c>
      <c r="P27" s="93" t="n">
        <v>16</v>
      </c>
      <c r="Q27" s="92" t="n">
        <v>17</v>
      </c>
      <c r="R27" s="93" t="n">
        <v>18</v>
      </c>
      <c r="S27" s="92" t="n">
        <v>19</v>
      </c>
      <c r="T27" s="93" t="n">
        <v>20</v>
      </c>
      <c r="U27" s="92" t="n">
        <v>21</v>
      </c>
      <c r="V27" s="93" t="n">
        <v>22</v>
      </c>
      <c r="W27" s="92" t="n">
        <v>23</v>
      </c>
      <c r="X27" s="93" t="n">
        <v>24</v>
      </c>
      <c r="Y27" s="92" t="n">
        <v>25</v>
      </c>
      <c r="Z27" s="93" t="n">
        <v>26</v>
      </c>
    </row>
    <row r="28" customFormat="false" ht="45.75" hidden="false" customHeight="true" outlineLevel="0" collapsed="false">
      <c r="A28" s="98" t="s">
        <v>23</v>
      </c>
      <c r="B28" s="98" t="s">
        <v>23</v>
      </c>
      <c r="C28" s="98" t="s">
        <v>23</v>
      </c>
      <c r="D28" s="98" t="s">
        <v>23</v>
      </c>
      <c r="E28" s="98" t="s">
        <v>23</v>
      </c>
      <c r="F28" s="98" t="s">
        <v>23</v>
      </c>
      <c r="G28" s="98" t="s">
        <v>23</v>
      </c>
      <c r="H28" s="98" t="s">
        <v>23</v>
      </c>
      <c r="I28" s="98" t="s">
        <v>23</v>
      </c>
      <c r="J28" s="98" t="s">
        <v>23</v>
      </c>
      <c r="K28" s="98" t="s">
        <v>23</v>
      </c>
      <c r="L28" s="98" t="s">
        <v>23</v>
      </c>
      <c r="M28" s="98" t="s">
        <v>23</v>
      </c>
      <c r="N28" s="98" t="s">
        <v>23</v>
      </c>
      <c r="O28" s="98" t="s">
        <v>23</v>
      </c>
      <c r="P28" s="98" t="s">
        <v>23</v>
      </c>
      <c r="Q28" s="98" t="s">
        <v>23</v>
      </c>
      <c r="R28" s="98" t="s">
        <v>23</v>
      </c>
      <c r="S28" s="98" t="s">
        <v>23</v>
      </c>
      <c r="T28" s="98" t="s">
        <v>23</v>
      </c>
      <c r="U28" s="98" t="s">
        <v>23</v>
      </c>
      <c r="V28" s="98" t="s">
        <v>23</v>
      </c>
      <c r="W28" s="98" t="s">
        <v>23</v>
      </c>
      <c r="X28" s="98" t="s">
        <v>23</v>
      </c>
      <c r="Y28" s="98" t="s">
        <v>23</v>
      </c>
      <c r="Z28" s="98" t="s">
        <v>23</v>
      </c>
    </row>
    <row r="29" customFormat="false" ht="15" hidden="true" customHeight="false" outlineLevel="0" collapsed="false">
      <c r="A29" s="99" t="s">
        <v>182</v>
      </c>
      <c r="B29" s="99" t="s">
        <v>183</v>
      </c>
      <c r="C29" s="99" t="s">
        <v>184</v>
      </c>
      <c r="D29" s="99" t="s">
        <v>185</v>
      </c>
      <c r="E29" s="99" t="s">
        <v>186</v>
      </c>
      <c r="F29" s="100" t="s">
        <v>187</v>
      </c>
      <c r="G29" s="100" t="s">
        <v>188</v>
      </c>
      <c r="H29" s="99" t="s">
        <v>165</v>
      </c>
      <c r="I29" s="100" t="s">
        <v>189</v>
      </c>
      <c r="J29" s="101" t="s">
        <v>190</v>
      </c>
      <c r="K29" s="102" t="s">
        <v>191</v>
      </c>
      <c r="L29" s="99"/>
      <c r="M29" s="102" t="s">
        <v>192</v>
      </c>
      <c r="N29" s="99"/>
      <c r="O29" s="99"/>
      <c r="P29" s="99"/>
      <c r="Q29" s="99"/>
      <c r="R29" s="99"/>
      <c r="S29" s="99"/>
      <c r="T29" s="99"/>
      <c r="U29" s="99"/>
      <c r="V29" s="99"/>
      <c r="W29" s="99"/>
      <c r="X29" s="99"/>
      <c r="Y29" s="99"/>
      <c r="Z29" s="99"/>
    </row>
    <row r="30" customFormat="false" ht="15" hidden="true" customHeight="false" outlineLevel="0" collapsed="false">
      <c r="A30" s="99" t="s">
        <v>182</v>
      </c>
      <c r="B30" s="99" t="s">
        <v>193</v>
      </c>
      <c r="C30" s="99" t="s">
        <v>194</v>
      </c>
      <c r="D30" s="99" t="s">
        <v>195</v>
      </c>
      <c r="E30" s="99" t="s">
        <v>196</v>
      </c>
      <c r="F30" s="100" t="s">
        <v>197</v>
      </c>
      <c r="G30" s="100" t="s">
        <v>198</v>
      </c>
      <c r="H30" s="99" t="s">
        <v>165</v>
      </c>
      <c r="I30" s="100" t="s">
        <v>199</v>
      </c>
      <c r="J30" s="101" t="s">
        <v>200</v>
      </c>
      <c r="K30" s="102" t="s">
        <v>201</v>
      </c>
      <c r="L30" s="103"/>
      <c r="M30" s="102" t="s">
        <v>202</v>
      </c>
      <c r="N30" s="102"/>
      <c r="O30" s="102"/>
      <c r="P30" s="102"/>
      <c r="Q30" s="102"/>
      <c r="R30" s="102"/>
      <c r="S30" s="102"/>
      <c r="T30" s="102"/>
      <c r="U30" s="102"/>
      <c r="V30" s="102"/>
      <c r="W30" s="102"/>
      <c r="X30" s="102"/>
      <c r="Y30" s="102"/>
      <c r="Z30" s="102"/>
    </row>
    <row r="31" customFormat="false" ht="15" hidden="true" customHeight="false" outlineLevel="0" collapsed="false">
      <c r="A31" s="99" t="s">
        <v>182</v>
      </c>
      <c r="B31" s="99" t="s">
        <v>203</v>
      </c>
      <c r="C31" s="99" t="s">
        <v>204</v>
      </c>
      <c r="D31" s="99" t="s">
        <v>205</v>
      </c>
      <c r="E31" s="99" t="s">
        <v>206</v>
      </c>
      <c r="F31" s="100" t="s">
        <v>207</v>
      </c>
      <c r="G31" s="100" t="s">
        <v>208</v>
      </c>
      <c r="H31" s="99" t="s">
        <v>165</v>
      </c>
      <c r="I31" s="100" t="s">
        <v>209</v>
      </c>
      <c r="J31" s="101" t="s">
        <v>210</v>
      </c>
      <c r="K31" s="102" t="s">
        <v>211</v>
      </c>
      <c r="L31" s="103"/>
      <c r="M31" s="99"/>
      <c r="N31" s="99"/>
      <c r="O31" s="99"/>
      <c r="P31" s="99"/>
      <c r="Q31" s="99"/>
      <c r="R31" s="99"/>
      <c r="S31" s="99"/>
      <c r="T31" s="99"/>
      <c r="U31" s="99"/>
      <c r="V31" s="99"/>
      <c r="W31" s="99"/>
      <c r="X31" s="99"/>
      <c r="Y31" s="99"/>
      <c r="Z31" s="99"/>
    </row>
    <row r="32" customFormat="false" ht="15" hidden="true" customHeight="false" outlineLevel="0" collapsed="false">
      <c r="A32" s="99" t="s">
        <v>182</v>
      </c>
      <c r="B32" s="99" t="s">
        <v>212</v>
      </c>
      <c r="C32" s="99" t="s">
        <v>213</v>
      </c>
      <c r="D32" s="99" t="s">
        <v>214</v>
      </c>
      <c r="E32" s="99" t="s">
        <v>215</v>
      </c>
      <c r="F32" s="100" t="s">
        <v>216</v>
      </c>
      <c r="G32" s="100" t="s">
        <v>217</v>
      </c>
      <c r="H32" s="99" t="s">
        <v>165</v>
      </c>
      <c r="I32" s="100" t="s">
        <v>218</v>
      </c>
      <c r="J32" s="101" t="s">
        <v>219</v>
      </c>
      <c r="K32" s="102" t="s">
        <v>220</v>
      </c>
      <c r="L32" s="103"/>
      <c r="M32" s="99"/>
      <c r="N32" s="99"/>
      <c r="O32" s="99"/>
      <c r="P32" s="99"/>
      <c r="Q32" s="99"/>
      <c r="R32" s="99"/>
      <c r="S32" s="99"/>
      <c r="T32" s="99"/>
      <c r="U32" s="99"/>
      <c r="V32" s="99"/>
      <c r="W32" s="99"/>
      <c r="X32" s="99"/>
      <c r="Y32" s="99"/>
      <c r="Z32" s="99"/>
    </row>
    <row r="33" customFormat="false" ht="15" hidden="true" customHeight="false" outlineLevel="0" collapsed="false">
      <c r="A33" s="99" t="s">
        <v>202</v>
      </c>
      <c r="B33" s="99" t="s">
        <v>202</v>
      </c>
      <c r="C33" s="99" t="s">
        <v>202</v>
      </c>
      <c r="D33" s="99" t="s">
        <v>202</v>
      </c>
      <c r="E33" s="99" t="s">
        <v>202</v>
      </c>
      <c r="F33" s="99" t="s">
        <v>202</v>
      </c>
      <c r="G33" s="99" t="s">
        <v>202</v>
      </c>
      <c r="H33" s="99" t="s">
        <v>202</v>
      </c>
      <c r="I33" s="99" t="s">
        <v>202</v>
      </c>
      <c r="J33" s="99" t="s">
        <v>202</v>
      </c>
      <c r="K33" s="99" t="s">
        <v>202</v>
      </c>
      <c r="L33" s="103"/>
      <c r="M33" s="99"/>
      <c r="N33" s="99"/>
      <c r="O33" s="99"/>
      <c r="P33" s="99"/>
      <c r="Q33" s="99"/>
      <c r="R33" s="99"/>
      <c r="S33" s="99"/>
      <c r="T33" s="99"/>
      <c r="U33" s="99"/>
      <c r="V33" s="99"/>
      <c r="W33" s="99"/>
      <c r="X33" s="99"/>
      <c r="Y33" s="99"/>
      <c r="Z33" s="99"/>
    </row>
    <row r="34" customFormat="false" ht="30" hidden="true" customHeight="false" outlineLevel="0" collapsed="false">
      <c r="A34" s="104" t="s">
        <v>221</v>
      </c>
      <c r="B34" s="104"/>
      <c r="C34" s="101" t="s">
        <v>222</v>
      </c>
      <c r="D34" s="101" t="s">
        <v>223</v>
      </c>
      <c r="E34" s="101" t="s">
        <v>224</v>
      </c>
      <c r="F34" s="101" t="s">
        <v>225</v>
      </c>
      <c r="G34" s="101" t="s">
        <v>226</v>
      </c>
      <c r="H34" s="100" t="s">
        <v>165</v>
      </c>
      <c r="I34" s="101" t="s">
        <v>227</v>
      </c>
      <c r="J34" s="101" t="s">
        <v>228</v>
      </c>
      <c r="K34" s="99"/>
      <c r="L34" s="99"/>
      <c r="M34" s="99"/>
      <c r="N34" s="99"/>
      <c r="O34" s="99"/>
      <c r="P34" s="99"/>
      <c r="Q34" s="99"/>
      <c r="R34" s="99"/>
      <c r="S34" s="99"/>
      <c r="T34" s="99"/>
      <c r="U34" s="99"/>
      <c r="V34" s="99"/>
      <c r="W34" s="99"/>
      <c r="X34" s="99"/>
      <c r="Y34" s="99"/>
      <c r="Z34" s="99"/>
    </row>
    <row r="35" customFormat="false" ht="15" hidden="true" customHeight="false" outlineLevel="0" collapsed="false">
      <c r="A35" s="99" t="s">
        <v>202</v>
      </c>
      <c r="B35" s="99" t="s">
        <v>202</v>
      </c>
      <c r="C35" s="99" t="s">
        <v>202</v>
      </c>
      <c r="D35" s="99" t="s">
        <v>202</v>
      </c>
      <c r="E35" s="99" t="s">
        <v>202</v>
      </c>
      <c r="F35" s="99" t="s">
        <v>202</v>
      </c>
      <c r="G35" s="99" t="s">
        <v>202</v>
      </c>
      <c r="H35" s="99" t="s">
        <v>202</v>
      </c>
      <c r="I35" s="99" t="s">
        <v>202</v>
      </c>
      <c r="J35" s="99" t="s">
        <v>202</v>
      </c>
      <c r="K35" s="99" t="s">
        <v>202</v>
      </c>
      <c r="L35" s="99"/>
      <c r="M35" s="99"/>
      <c r="N35" s="99"/>
      <c r="O35" s="99"/>
      <c r="P35" s="99"/>
      <c r="Q35" s="99"/>
      <c r="R35" s="99"/>
      <c r="S35" s="99"/>
      <c r="T35" s="99"/>
      <c r="U35" s="99"/>
      <c r="V35" s="99"/>
      <c r="W35" s="99"/>
      <c r="X35" s="99"/>
      <c r="Y35" s="99"/>
      <c r="Z35" s="99"/>
    </row>
    <row r="39" customFormat="false" ht="15" hidden="false" customHeight="false" outlineLevel="0" collapsed="false">
      <c r="A39" s="105"/>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2" activeCellId="0" sqref="C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1" t="str">
        <f aca="false">'3.4. Паспорт надежность'!A4:Z4</f>
        <v>Год раскрытия информации: 2025 год</v>
      </c>
      <c r="B5" s="81"/>
      <c r="C5" s="81"/>
      <c r="D5" s="81"/>
      <c r="E5" s="81"/>
      <c r="F5" s="81"/>
      <c r="G5" s="81"/>
      <c r="H5" s="81"/>
      <c r="I5" s="81"/>
      <c r="J5" s="81"/>
      <c r="K5" s="81"/>
      <c r="L5" s="81"/>
      <c r="M5" s="81"/>
      <c r="N5" s="81"/>
      <c r="O5" s="81"/>
      <c r="P5" s="78"/>
      <c r="Q5" s="78"/>
      <c r="R5" s="78"/>
      <c r="S5" s="78"/>
      <c r="T5" s="78"/>
      <c r="U5" s="78"/>
      <c r="V5" s="78"/>
      <c r="W5" s="78"/>
      <c r="X5" s="78"/>
      <c r="Y5" s="78"/>
      <c r="Z5" s="78"/>
      <c r="AA5" s="78"/>
      <c r="AB5" s="78"/>
    </row>
    <row r="6" s="3" customFormat="true" ht="18.75" hidden="false" customHeight="false" outlineLevel="0" collapsed="false">
      <c r="A6" s="106"/>
      <c r="B6" s="106"/>
      <c r="C6" s="107"/>
      <c r="D6" s="107"/>
      <c r="E6" s="107"/>
      <c r="F6" s="107"/>
      <c r="G6" s="107"/>
      <c r="H6" s="107"/>
      <c r="I6" s="107"/>
      <c r="J6" s="107"/>
      <c r="K6" s="107"/>
      <c r="L6" s="6"/>
      <c r="M6" s="107"/>
      <c r="N6" s="107"/>
      <c r="O6" s="107"/>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J_525-К-2</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229</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230</v>
      </c>
      <c r="C19" s="45" t="s">
        <v>231</v>
      </c>
      <c r="D19" s="45" t="s">
        <v>232</v>
      </c>
      <c r="E19" s="45" t="s">
        <v>233</v>
      </c>
      <c r="F19" s="45"/>
      <c r="G19" s="45"/>
      <c r="H19" s="45"/>
      <c r="I19" s="45"/>
      <c r="J19" s="45" t="s">
        <v>234</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235</v>
      </c>
      <c r="F20" s="45" t="s">
        <v>236</v>
      </c>
      <c r="G20" s="45" t="s">
        <v>237</v>
      </c>
      <c r="H20" s="45" t="s">
        <v>238</v>
      </c>
      <c r="I20" s="45" t="s">
        <v>239</v>
      </c>
      <c r="J20" s="45" t="n">
        <v>2016</v>
      </c>
      <c r="K20" s="45" t="n">
        <v>2017</v>
      </c>
      <c r="L20" s="108" t="n">
        <v>2018</v>
      </c>
      <c r="M20" s="109" t="n">
        <v>2019</v>
      </c>
      <c r="N20" s="109" t="n">
        <v>2020</v>
      </c>
      <c r="O20" s="109"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0" t="s">
        <v>23</v>
      </c>
      <c r="B22" s="111" t="s">
        <v>23</v>
      </c>
      <c r="C22" s="112" t="s">
        <v>23</v>
      </c>
      <c r="D22" s="112" t="s">
        <v>23</v>
      </c>
      <c r="E22" s="112" t="s">
        <v>23</v>
      </c>
      <c r="F22" s="112" t="s">
        <v>23</v>
      </c>
      <c r="G22" s="112" t="s">
        <v>23</v>
      </c>
      <c r="H22" s="112" t="s">
        <v>23</v>
      </c>
      <c r="I22" s="112" t="s">
        <v>23</v>
      </c>
      <c r="J22" s="112" t="s">
        <v>23</v>
      </c>
      <c r="K22" s="112" t="s">
        <v>23</v>
      </c>
      <c r="L22" s="112" t="s">
        <v>23</v>
      </c>
      <c r="M22" s="112" t="s">
        <v>23</v>
      </c>
      <c r="N22" s="112" t="s">
        <v>23</v>
      </c>
      <c r="O22" s="112"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3" width="9.14"/>
    <col collapsed="false" customWidth="true" hidden="false" outlineLevel="0" max="4" min="4" style="113" width="18.57"/>
    <col collapsed="false" customWidth="false" hidden="true" outlineLevel="0" max="12" min="5" style="113" width="9.14"/>
    <col collapsed="false" customWidth="true" hidden="true" outlineLevel="0" max="13" min="13" style="113" width="4.71"/>
    <col collapsed="false" customWidth="false" hidden="true" outlineLevel="0" max="17" min="14" style="113" width="9.14"/>
    <col collapsed="false" customWidth="true" hidden="true" outlineLevel="0" max="18" min="18" style="113" width="4.71"/>
    <col collapsed="false" customWidth="false" hidden="true" outlineLevel="0" max="36" min="19" style="113" width="9.14"/>
    <col collapsed="false" customWidth="false" hidden="false" outlineLevel="0" max="37" min="37" style="113" width="9.14"/>
    <col collapsed="false" customWidth="true" hidden="false" outlineLevel="0" max="38" min="38" style="113" width="7.71"/>
    <col collapsed="false" customWidth="true" hidden="false" outlineLevel="0" max="39" min="39" style="113" width="3.15"/>
    <col collapsed="false" customWidth="true" hidden="false" outlineLevel="0" max="40" min="40" style="113" width="13.57"/>
    <col collapsed="false" customWidth="true" hidden="false" outlineLevel="0" max="41" min="41" style="113" width="16.57"/>
    <col collapsed="false" customWidth="true" hidden="false" outlineLevel="0" max="43" min="42" style="113" width="15.71"/>
    <col collapsed="false" customWidth="true" hidden="false" outlineLevel="0" max="44" min="44" style="113" width="8.57"/>
    <col collapsed="false" customWidth="false" hidden="false" outlineLevel="0" max="16384" min="45" style="113"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1" t="str">
        <f aca="false">'4. паспортбюджет'!A5:O5</f>
        <v>Год раскрытия информации: 2025 год</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row>
    <row r="6" s="3" customFormat="true" ht="18.75" hidden="false" customHeight="false" outlineLevel="0" collapsed="false">
      <c r="A6" s="106"/>
      <c r="B6" s="107"/>
      <c r="C6" s="107"/>
      <c r="D6" s="107"/>
      <c r="E6" s="107"/>
      <c r="F6" s="107"/>
      <c r="G6" s="107"/>
      <c r="H6" s="107"/>
      <c r="I6" s="114"/>
      <c r="J6" s="114"/>
      <c r="K6" s="6"/>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7"/>
      <c r="AA8" s="107"/>
      <c r="AB8" s="107"/>
      <c r="AC8" s="107"/>
      <c r="AD8" s="107"/>
      <c r="AE8" s="107"/>
      <c r="AF8" s="107"/>
      <c r="AG8" s="107"/>
      <c r="AH8" s="107"/>
      <c r="AI8" s="107"/>
      <c r="AJ8" s="107"/>
      <c r="AK8" s="107"/>
      <c r="AL8" s="107"/>
      <c r="AM8" s="107"/>
      <c r="AN8" s="107"/>
      <c r="AO8" s="107"/>
      <c r="AP8" s="107"/>
      <c r="AQ8" s="107"/>
      <c r="AR8" s="107"/>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7"/>
      <c r="AA11" s="107"/>
      <c r="AB11" s="107"/>
      <c r="AC11" s="107"/>
      <c r="AD11" s="107"/>
      <c r="AE11" s="107"/>
      <c r="AF11" s="107"/>
      <c r="AG11" s="107"/>
      <c r="AH11" s="107"/>
      <c r="AI11" s="107"/>
      <c r="AJ11" s="107"/>
      <c r="AK11" s="107"/>
      <c r="AL11" s="107"/>
      <c r="AM11" s="107"/>
      <c r="AN11" s="107"/>
      <c r="AO11" s="107"/>
      <c r="AP11" s="107"/>
      <c r="AQ11" s="107"/>
      <c r="AR11" s="107"/>
    </row>
    <row r="12" s="3" customFormat="true" ht="18.75" hidden="false" customHeight="true" outlineLevel="0" collapsed="false">
      <c r="A12" s="10" t="str">
        <f aca="false">'4. паспортбюджет'!A12:O12</f>
        <v>J_525-К-2</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5"/>
      <c r="AA14" s="115"/>
      <c r="AB14" s="115"/>
      <c r="AC14" s="115"/>
      <c r="AD14" s="115"/>
      <c r="AE14" s="115"/>
      <c r="AF14" s="115"/>
      <c r="AG14" s="115"/>
      <c r="AH14" s="115"/>
      <c r="AI14" s="115"/>
      <c r="AJ14" s="115"/>
      <c r="AK14" s="115"/>
      <c r="AL14" s="115"/>
      <c r="AM14" s="115"/>
      <c r="AN14" s="115"/>
      <c r="AO14" s="115"/>
      <c r="AP14" s="115"/>
      <c r="AQ14" s="115"/>
      <c r="AR14" s="115"/>
    </row>
    <row r="15" s="20" customFormat="true" ht="30" hidden="false" customHeight="true" outlineLevel="0" collapsed="false">
      <c r="A15" s="13" t="str">
        <f aca="false">'4. паспортбюджет'!A15:O15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row>
    <row r="18" s="20" customFormat="true" ht="15" hidden="false" customHeight="true" outlineLevel="0" collapsed="false">
      <c r="A18" s="52" t="s">
        <v>241</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7"/>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8"/>
      <c r="AP19" s="118"/>
      <c r="AQ19" s="118"/>
      <c r="AR19" s="4"/>
    </row>
    <row r="20" customFormat="false" ht="18.75" hidden="false" customHeight="false" outlineLevel="0" collapsed="false">
      <c r="AO20" s="119"/>
      <c r="AP20" s="119"/>
      <c r="AQ20" s="119"/>
      <c r="AR20" s="6"/>
    </row>
    <row r="21" customFormat="false" ht="20.25" hidden="false" customHeight="true" outlineLevel="0" collapsed="false">
      <c r="A21" s="120" t="s">
        <v>242</v>
      </c>
      <c r="B21" s="121"/>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row>
    <row r="22" s="20" customFormat="true" ht="15" hidden="false" customHeight="true" outlineLevel="0" collapsed="false">
      <c r="A22" s="123" t="s">
        <v>243</v>
      </c>
      <c r="B22" s="124"/>
      <c r="C22" s="121"/>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row>
    <row r="23" customFormat="false" ht="15.75" hidden="false" customHeight="false" outlineLevel="0" collapsed="false">
      <c r="A23" s="123" t="s">
        <v>244</v>
      </c>
      <c r="B23" s="124"/>
      <c r="C23" s="121"/>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5"/>
    </row>
    <row r="24" customFormat="false" ht="14.25" hidden="false" customHeight="true" outlineLevel="0" collapsed="false">
      <c r="A24" s="126" t="s">
        <v>245</v>
      </c>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7"/>
    </row>
    <row r="25" customFormat="false" ht="27.75" hidden="false" customHeight="true" outlineLevel="0" collapsed="false">
      <c r="A25" s="128" t="s">
        <v>246</v>
      </c>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t="s">
        <v>247</v>
      </c>
      <c r="AL25" s="128"/>
      <c r="AM25" s="129"/>
      <c r="AN25" s="129"/>
      <c r="AO25" s="130"/>
      <c r="AP25" s="130"/>
      <c r="AQ25" s="130"/>
      <c r="AR25" s="130"/>
      <c r="AS25" s="127"/>
    </row>
    <row r="26" customFormat="false" ht="17.25" hidden="false" customHeight="true" outlineLevel="0" collapsed="false">
      <c r="A26" s="131" t="s">
        <v>248</v>
      </c>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2" t="n">
        <v>0</v>
      </c>
      <c r="AL26" s="132"/>
      <c r="AM26" s="133"/>
      <c r="AN26" s="134" t="s">
        <v>249</v>
      </c>
      <c r="AO26" s="134"/>
      <c r="AP26" s="134"/>
      <c r="AQ26" s="135"/>
      <c r="AR26" s="135"/>
      <c r="AS26" s="127"/>
    </row>
    <row r="27" customFormat="false" ht="17.25" hidden="false" customHeight="true" outlineLevel="0" collapsed="false">
      <c r="A27" s="136" t="s">
        <v>250</v>
      </c>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7" t="n">
        <v>0</v>
      </c>
      <c r="AL27" s="137"/>
      <c r="AM27" s="133"/>
      <c r="AN27" s="138" t="s">
        <v>251</v>
      </c>
      <c r="AO27" s="138"/>
      <c r="AP27" s="138"/>
      <c r="AQ27" s="137" t="n">
        <v>0</v>
      </c>
      <c r="AR27" s="137"/>
      <c r="AS27" s="127"/>
    </row>
    <row r="28" customFormat="false" ht="17.25" hidden="false" customHeight="true" outlineLevel="0" collapsed="false">
      <c r="A28" s="136" t="s">
        <v>252</v>
      </c>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7" t="n">
        <v>0</v>
      </c>
      <c r="AL28" s="137"/>
      <c r="AM28" s="133"/>
      <c r="AN28" s="138" t="s">
        <v>253</v>
      </c>
      <c r="AO28" s="138"/>
      <c r="AP28" s="138"/>
      <c r="AQ28" s="137" t="n">
        <v>0</v>
      </c>
      <c r="AR28" s="137"/>
      <c r="AS28" s="127"/>
    </row>
    <row r="29" customFormat="false" ht="17.25" hidden="false" customHeight="true" outlineLevel="0" collapsed="false">
      <c r="A29" s="139" t="s">
        <v>254</v>
      </c>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40" t="n">
        <v>0</v>
      </c>
      <c r="AL29" s="140"/>
      <c r="AM29" s="133"/>
      <c r="AN29" s="141" t="s">
        <v>255</v>
      </c>
      <c r="AO29" s="141"/>
      <c r="AP29" s="141"/>
      <c r="AQ29" s="137" t="n">
        <v>0</v>
      </c>
      <c r="AR29" s="137"/>
      <c r="AS29" s="127"/>
    </row>
    <row r="30" customFormat="false" ht="17.25" hidden="false" customHeight="true" outlineLevel="0" collapsed="false">
      <c r="A30" s="131" t="s">
        <v>256</v>
      </c>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2" t="n">
        <v>0</v>
      </c>
      <c r="AL30" s="132"/>
      <c r="AM30" s="133"/>
      <c r="AN30" s="138"/>
      <c r="AO30" s="138"/>
      <c r="AP30" s="138"/>
      <c r="AQ30" s="137"/>
      <c r="AR30" s="137"/>
      <c r="AS30" s="127"/>
    </row>
    <row r="31" customFormat="false" ht="17.25" hidden="false" customHeight="true" outlineLevel="0" collapsed="false">
      <c r="A31" s="136" t="s">
        <v>257</v>
      </c>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7" t="n">
        <v>0</v>
      </c>
      <c r="AL31" s="137"/>
      <c r="AM31" s="133"/>
      <c r="AS31" s="127"/>
    </row>
    <row r="32" customFormat="false" ht="17.25" hidden="false" customHeight="true" outlineLevel="0" collapsed="false">
      <c r="A32" s="136" t="s">
        <v>258</v>
      </c>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7" t="n">
        <v>0</v>
      </c>
      <c r="AL32" s="137"/>
      <c r="AM32" s="133"/>
      <c r="AN32" s="133"/>
      <c r="AO32" s="142"/>
      <c r="AP32" s="142"/>
      <c r="AQ32" s="142"/>
      <c r="AR32" s="142"/>
      <c r="AS32" s="127"/>
    </row>
    <row r="33" customFormat="false" ht="17.25" hidden="false" customHeight="true" outlineLevel="0" collapsed="false">
      <c r="A33" s="136" t="s">
        <v>259</v>
      </c>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7" t="n">
        <v>0</v>
      </c>
      <c r="AL33" s="137"/>
      <c r="AM33" s="133"/>
      <c r="AN33" s="133"/>
      <c r="AO33" s="133"/>
      <c r="AP33" s="133"/>
      <c r="AQ33" s="133"/>
      <c r="AR33" s="133"/>
      <c r="AS33" s="127"/>
    </row>
    <row r="34" customFormat="false" ht="17.25" hidden="false" customHeight="true" outlineLevel="0" collapsed="false">
      <c r="A34" s="136" t="s">
        <v>260</v>
      </c>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7" t="n">
        <v>0</v>
      </c>
      <c r="AL34" s="137"/>
      <c r="AM34" s="133"/>
      <c r="AN34" s="133"/>
      <c r="AO34" s="133"/>
      <c r="AP34" s="133"/>
      <c r="AQ34" s="133"/>
      <c r="AR34" s="133"/>
      <c r="AS34" s="127"/>
    </row>
    <row r="35" customFormat="false" ht="17.25" hidden="false" customHeight="true" outlineLevel="0" collapsed="false">
      <c r="A35" s="136" t="s">
        <v>261</v>
      </c>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7" t="n">
        <v>0</v>
      </c>
      <c r="AL35" s="137"/>
      <c r="AM35" s="133"/>
      <c r="AN35" s="133"/>
      <c r="AO35" s="133"/>
      <c r="AP35" s="133"/>
      <c r="AQ35" s="133"/>
      <c r="AR35" s="133"/>
      <c r="AS35" s="127"/>
    </row>
    <row r="36" customFormat="false" ht="17.25" hidden="false" customHeight="true" outlineLevel="0" collapsed="false">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7" t="n">
        <v>0</v>
      </c>
      <c r="AL36" s="137"/>
      <c r="AM36" s="133"/>
      <c r="AN36" s="133"/>
      <c r="AO36" s="133"/>
      <c r="AP36" s="133"/>
      <c r="AQ36" s="133"/>
      <c r="AR36" s="133"/>
      <c r="AS36" s="127"/>
    </row>
    <row r="37" customFormat="false" ht="17.25" hidden="false" customHeight="true" outlineLevel="0" collapsed="false">
      <c r="A37" s="139" t="s">
        <v>262</v>
      </c>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40" t="n">
        <v>0</v>
      </c>
      <c r="AL37" s="140"/>
      <c r="AM37" s="133"/>
      <c r="AN37" s="133"/>
      <c r="AO37" s="133"/>
      <c r="AP37" s="133"/>
      <c r="AQ37" s="133"/>
      <c r="AR37" s="133"/>
      <c r="AS37" s="127"/>
    </row>
    <row r="38" customFormat="false" ht="17.25" hidden="false" customHeight="true" outlineLevel="0" collapsed="false">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2" t="n">
        <v>0</v>
      </c>
      <c r="AL38" s="132"/>
      <c r="AM38" s="133"/>
      <c r="AN38" s="133"/>
      <c r="AO38" s="133"/>
      <c r="AP38" s="133"/>
      <c r="AQ38" s="133"/>
      <c r="AR38" s="133"/>
      <c r="AS38" s="127"/>
    </row>
    <row r="39" customFormat="false" ht="17.25" hidden="false" customHeight="true" outlineLevel="0" collapsed="false">
      <c r="A39" s="136" t="s">
        <v>263</v>
      </c>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7" t="n">
        <v>0</v>
      </c>
      <c r="AL39" s="137"/>
      <c r="AM39" s="133"/>
      <c r="AN39" s="133"/>
      <c r="AO39" s="133"/>
      <c r="AP39" s="133"/>
      <c r="AQ39" s="133"/>
      <c r="AR39" s="133"/>
      <c r="AS39" s="127"/>
    </row>
    <row r="40" customFormat="false" ht="17.25" hidden="false" customHeight="true" outlineLevel="0" collapsed="false">
      <c r="A40" s="139" t="s">
        <v>264</v>
      </c>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40" t="n">
        <v>0</v>
      </c>
      <c r="AL40" s="140"/>
      <c r="AM40" s="133"/>
      <c r="AN40" s="133"/>
      <c r="AO40" s="133"/>
      <c r="AP40" s="133"/>
      <c r="AQ40" s="133"/>
      <c r="AR40" s="133"/>
      <c r="AS40" s="127"/>
    </row>
    <row r="41" customFormat="false" ht="17.25" hidden="false" customHeight="true" outlineLevel="0" collapsed="false">
      <c r="A41" s="131" t="s">
        <v>265</v>
      </c>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2" t="n">
        <v>0</v>
      </c>
      <c r="AL41" s="132"/>
      <c r="AM41" s="133"/>
      <c r="AN41" s="133"/>
      <c r="AO41" s="133"/>
      <c r="AP41" s="133"/>
      <c r="AQ41" s="133"/>
      <c r="AR41" s="133"/>
      <c r="AS41" s="127"/>
    </row>
    <row r="42" customFormat="false" ht="17.25" hidden="false" customHeight="true" outlineLevel="0" collapsed="false">
      <c r="A42" s="136" t="s">
        <v>266</v>
      </c>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c r="AK42" s="137" t="n">
        <v>0</v>
      </c>
      <c r="AL42" s="137"/>
      <c r="AM42" s="133"/>
      <c r="AN42" s="133"/>
      <c r="AO42" s="133"/>
      <c r="AP42" s="133"/>
      <c r="AQ42" s="133"/>
      <c r="AR42" s="133"/>
      <c r="AS42" s="127"/>
    </row>
    <row r="43" customFormat="false" ht="17.25" hidden="false" customHeight="true" outlineLevel="0" collapsed="false">
      <c r="A43" s="136" t="s">
        <v>267</v>
      </c>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c r="AK43" s="137" t="n">
        <v>0</v>
      </c>
      <c r="AL43" s="137"/>
      <c r="AM43" s="133"/>
      <c r="AN43" s="133"/>
      <c r="AO43" s="133"/>
      <c r="AP43" s="133"/>
      <c r="AQ43" s="133"/>
      <c r="AR43" s="133"/>
      <c r="AS43" s="127"/>
    </row>
    <row r="44" customFormat="false" ht="24" hidden="false" customHeight="true" outlineLevel="0" collapsed="false">
      <c r="A44" s="136" t="s">
        <v>268</v>
      </c>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c r="AK44" s="137" t="n">
        <v>0</v>
      </c>
      <c r="AL44" s="137"/>
      <c r="AM44" s="133"/>
      <c r="AN44" s="133"/>
      <c r="AO44" s="133"/>
      <c r="AP44" s="133"/>
      <c r="AQ44" s="133"/>
      <c r="AR44" s="133"/>
    </row>
    <row r="45" customFormat="false" ht="12" hidden="false" customHeight="true" outlineLevel="0" collapsed="false">
      <c r="A45" s="136" t="s">
        <v>269</v>
      </c>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c r="AK45" s="137" t="n">
        <v>0</v>
      </c>
      <c r="AL45" s="137"/>
      <c r="AM45" s="133"/>
      <c r="AN45" s="133"/>
      <c r="AO45" s="133"/>
      <c r="AP45" s="133"/>
      <c r="AQ45" s="133"/>
      <c r="AR45" s="133"/>
    </row>
    <row r="46" customFormat="false" ht="12" hidden="false" customHeight="true" outlineLevel="0" collapsed="false">
      <c r="A46" s="136" t="s">
        <v>270</v>
      </c>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7" t="n">
        <v>0</v>
      </c>
      <c r="AL46" s="137"/>
      <c r="AM46" s="133"/>
      <c r="AN46" s="133"/>
      <c r="AO46" s="133"/>
      <c r="AP46" s="133"/>
      <c r="AQ46" s="133"/>
      <c r="AR46" s="133"/>
    </row>
    <row r="47" customFormat="false" ht="12" hidden="false" customHeight="true" outlineLevel="0" collapsed="false">
      <c r="A47" s="139" t="s">
        <v>271</v>
      </c>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40" t="n">
        <v>0</v>
      </c>
      <c r="AL47" s="140"/>
      <c r="AM47" s="133"/>
      <c r="AN47" s="133"/>
      <c r="AO47" s="133"/>
      <c r="AP47" s="133"/>
      <c r="AQ47" s="133"/>
      <c r="AR47" s="133"/>
    </row>
    <row r="48" customFormat="false" ht="22.5" hidden="false" customHeight="true" outlineLevel="0" collapsed="false">
      <c r="A48" s="143" t="s">
        <v>272</v>
      </c>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32" t="n">
        <v>2017</v>
      </c>
      <c r="AL48" s="132"/>
      <c r="AM48" s="144" t="n">
        <v>2018</v>
      </c>
      <c r="AN48" s="144"/>
      <c r="AO48" s="144" t="n">
        <v>2019</v>
      </c>
      <c r="AP48" s="144" t="n">
        <v>2020</v>
      </c>
      <c r="AQ48" s="145" t="s">
        <v>273</v>
      </c>
    </row>
    <row r="49" customFormat="false" ht="24" hidden="false" customHeight="true" outlineLevel="0" collapsed="false">
      <c r="A49" s="136" t="s">
        <v>274</v>
      </c>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c r="AK49" s="137" t="n">
        <v>0</v>
      </c>
      <c r="AL49" s="137"/>
      <c r="AM49" s="137" t="n">
        <v>0</v>
      </c>
      <c r="AN49" s="137"/>
      <c r="AO49" s="146" t="n">
        <v>0</v>
      </c>
      <c r="AP49" s="146" t="n">
        <v>0</v>
      </c>
      <c r="AQ49" s="146" t="n">
        <v>0</v>
      </c>
    </row>
    <row r="50" customFormat="false" ht="11.25" hidden="false" customHeight="true" outlineLevel="0" collapsed="false">
      <c r="A50" s="136" t="s">
        <v>275</v>
      </c>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7" t="n">
        <v>0</v>
      </c>
      <c r="AL50" s="137"/>
      <c r="AM50" s="137" t="n">
        <v>0</v>
      </c>
      <c r="AN50" s="137"/>
      <c r="AO50" s="146" t="n">
        <v>0</v>
      </c>
      <c r="AP50" s="146" t="n">
        <v>0</v>
      </c>
      <c r="AQ50" s="146" t="n">
        <v>0</v>
      </c>
    </row>
    <row r="51" customFormat="false" ht="12" hidden="false" customHeight="true" outlineLevel="0" collapsed="false">
      <c r="A51" s="139" t="s">
        <v>276</v>
      </c>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40" t="n">
        <v>0</v>
      </c>
      <c r="AL51" s="140"/>
      <c r="AM51" s="140" t="n">
        <f aca="false">AK51*(1+AM50)</f>
        <v>0</v>
      </c>
      <c r="AN51" s="140"/>
      <c r="AO51" s="140" t="n">
        <f aca="false">AM51*(1+AO50)</f>
        <v>0</v>
      </c>
      <c r="AP51" s="140" t="n">
        <f aca="false">AO51*(1+AP50)</f>
        <v>0</v>
      </c>
      <c r="AQ51" s="140" t="n">
        <v>0</v>
      </c>
    </row>
    <row r="52" customFormat="false" ht="12" hidden="false" customHeight="true" outlineLevel="0" collapsed="false">
      <c r="A52" s="147"/>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8"/>
      <c r="AL52" s="148"/>
      <c r="AM52" s="149"/>
      <c r="AN52" s="149"/>
      <c r="AO52" s="150"/>
      <c r="AP52" s="150"/>
      <c r="AQ52" s="150"/>
    </row>
    <row r="53" customFormat="false" ht="27.75" hidden="false" customHeight="true" outlineLevel="0" collapsed="false">
      <c r="A53" s="151" t="s">
        <v>277</v>
      </c>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2" t="n">
        <f aca="false">AK48</f>
        <v>2017</v>
      </c>
      <c r="AL53" s="152"/>
      <c r="AM53" s="144" t="n">
        <f aca="false">AM48</f>
        <v>2018</v>
      </c>
      <c r="AN53" s="144"/>
      <c r="AO53" s="144" t="n">
        <f aca="false">AO48</f>
        <v>2019</v>
      </c>
      <c r="AP53" s="144" t="n">
        <f aca="false">AP48</f>
        <v>2020</v>
      </c>
      <c r="AQ53" s="145" t="s">
        <v>273</v>
      </c>
    </row>
    <row r="54" customFormat="false" ht="15" hidden="false" customHeight="false" outlineLevel="0" collapsed="false">
      <c r="A54" s="136" t="s">
        <v>278</v>
      </c>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6"/>
      <c r="AG54" s="136"/>
      <c r="AH54" s="136"/>
      <c r="AI54" s="136"/>
      <c r="AJ54" s="136"/>
      <c r="AK54" s="137" t="n">
        <v>0</v>
      </c>
      <c r="AL54" s="137"/>
      <c r="AM54" s="137" t="n">
        <v>0</v>
      </c>
      <c r="AN54" s="137"/>
      <c r="AO54" s="146" t="n">
        <v>0</v>
      </c>
      <c r="AP54" s="146" t="n">
        <v>0</v>
      </c>
      <c r="AQ54" s="146" t="n">
        <v>0</v>
      </c>
    </row>
    <row r="55" customFormat="false" ht="24" hidden="false" customHeight="true" outlineLevel="0" collapsed="false">
      <c r="A55" s="136" t="s">
        <v>279</v>
      </c>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7" t="n">
        <v>0</v>
      </c>
      <c r="AL55" s="137"/>
      <c r="AM55" s="137" t="n">
        <v>0</v>
      </c>
      <c r="AN55" s="137"/>
      <c r="AO55" s="137" t="n">
        <v>0</v>
      </c>
      <c r="AP55" s="137" t="n">
        <v>0</v>
      </c>
      <c r="AQ55" s="137" t="n">
        <v>0</v>
      </c>
    </row>
    <row r="56" customFormat="false" ht="12.75" hidden="false" customHeight="true" outlineLevel="0" collapsed="false">
      <c r="A56" s="136" t="s">
        <v>280</v>
      </c>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7" t="n">
        <v>0</v>
      </c>
      <c r="AL56" s="137"/>
      <c r="AM56" s="137" t="n">
        <v>0</v>
      </c>
      <c r="AN56" s="137"/>
      <c r="AO56" s="137" t="n">
        <v>0</v>
      </c>
      <c r="AP56" s="137" t="n">
        <v>0</v>
      </c>
      <c r="AQ56" s="137" t="n">
        <v>0</v>
      </c>
    </row>
    <row r="57" customFormat="false" ht="12" hidden="false" customHeight="true" outlineLevel="0" collapsed="false">
      <c r="A57" s="139" t="s">
        <v>281</v>
      </c>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40" t="n">
        <v>0</v>
      </c>
      <c r="AL57" s="140"/>
      <c r="AM57" s="140" t="n">
        <v>0</v>
      </c>
      <c r="AN57" s="140"/>
      <c r="AO57" s="140" t="n">
        <v>0</v>
      </c>
      <c r="AP57" s="140" t="n">
        <v>0</v>
      </c>
      <c r="AQ57" s="140" t="n">
        <v>0</v>
      </c>
    </row>
    <row r="58" customFormat="false" ht="12" hidden="false" customHeight="true" outlineLevel="0" collapsed="false">
      <c r="A58" s="153"/>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4"/>
      <c r="AL58" s="154"/>
      <c r="AM58" s="133"/>
      <c r="AN58" s="133"/>
      <c r="AO58" s="155"/>
      <c r="AP58" s="155"/>
      <c r="AQ58" s="155"/>
    </row>
    <row r="59" customFormat="false" ht="24.75" hidden="false" customHeight="true" outlineLevel="0" collapsed="false">
      <c r="A59" s="151" t="s">
        <v>282</v>
      </c>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2" t="n">
        <f aca="false">AK53</f>
        <v>2017</v>
      </c>
      <c r="AL59" s="152"/>
      <c r="AM59" s="144" t="n">
        <f aca="false">AM53</f>
        <v>2018</v>
      </c>
      <c r="AN59" s="144"/>
      <c r="AO59" s="144" t="n">
        <f aca="false">AO53</f>
        <v>2019</v>
      </c>
      <c r="AP59" s="144" t="n">
        <f aca="false">AP53</f>
        <v>2020</v>
      </c>
      <c r="AQ59" s="145" t="s">
        <v>273</v>
      </c>
    </row>
    <row r="60" customFormat="false" ht="15" hidden="false" customHeight="false" outlineLevel="0" collapsed="false">
      <c r="A60" s="156" t="s">
        <v>283</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t="n">
        <f aca="false">AK51*AK29</f>
        <v>0</v>
      </c>
      <c r="AL60" s="157"/>
      <c r="AM60" s="157" t="n">
        <f aca="false">AM51</f>
        <v>0</v>
      </c>
      <c r="AN60" s="157"/>
      <c r="AO60" s="158" t="n">
        <f aca="false">AO51</f>
        <v>0</v>
      </c>
      <c r="AP60" s="158" t="n">
        <f aca="false">AP51</f>
        <v>0</v>
      </c>
      <c r="AQ60" s="158" t="n">
        <f aca="false">AQ51</f>
        <v>0</v>
      </c>
    </row>
    <row r="61" customFormat="false" ht="9.75" hidden="false" customHeight="true" outlineLevel="0" collapsed="false">
      <c r="A61" s="136" t="s">
        <v>284</v>
      </c>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c r="AK61" s="137" t="n">
        <v>0</v>
      </c>
      <c r="AL61" s="137"/>
      <c r="AM61" s="137" t="n">
        <v>0</v>
      </c>
      <c r="AN61" s="137"/>
      <c r="AO61" s="137" t="n">
        <v>0</v>
      </c>
      <c r="AP61" s="137" t="n">
        <v>0</v>
      </c>
      <c r="AQ61" s="137" t="n">
        <v>0</v>
      </c>
    </row>
    <row r="62" customFormat="false" ht="12" hidden="false" customHeight="true" outlineLevel="0" collapsed="false">
      <c r="A62" s="136" t="s">
        <v>285</v>
      </c>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c r="AK62" s="137" t="n">
        <f aca="false">-IF(AK48&lt;=AK31,0,AK30*(1+AK50)*AK29)</f>
        <v>-0</v>
      </c>
      <c r="AL62" s="137"/>
      <c r="AM62" s="137" t="n">
        <f aca="false">-IF(AM48&lt;=AK31,0,AK30*(1+AM50)*AK29)</f>
        <v>-0</v>
      </c>
      <c r="AN62" s="137"/>
      <c r="AO62" s="137" t="n">
        <f aca="false">-IF(AO48&lt;=$AK$31,0,$AK$30*(1+AO50)*$AK$29)</f>
        <v>-0</v>
      </c>
      <c r="AP62" s="137" t="n">
        <f aca="false">-IF(AP48&lt;=$AK$31,0,$AK$30*(1+AP50)*$AK$29)</f>
        <v>-0</v>
      </c>
      <c r="AQ62" s="137" t="n">
        <f aca="false">-IF(AQ48&lt;=$AK$31,0,$AK$30*(1+AQ50)*$AK$29)</f>
        <v>-0</v>
      </c>
    </row>
    <row r="63" customFormat="false" ht="27.75" hidden="false" customHeight="true" outlineLevel="0" collapsed="false">
      <c r="A63" s="136" t="s">
        <v>259</v>
      </c>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7" t="n">
        <f aca="false">-IF(AK48&lt;=AK35,0,AK34*(1+AK50)*AK33)</f>
        <v>-0</v>
      </c>
      <c r="AL63" s="137"/>
      <c r="AM63" s="137" t="n">
        <f aca="false">-IF(AM48&lt;=AK35,0,AK34*(1+AM50)*AK33)</f>
        <v>-0</v>
      </c>
      <c r="AN63" s="137"/>
      <c r="AO63" s="137" t="n">
        <f aca="false">-IF(AO48&lt;=$AK$34,0,$AK$33*(1+AO50)*$AK$29)</f>
        <v>-0</v>
      </c>
      <c r="AP63" s="137" t="n">
        <f aca="false">-IF(AP48&lt;=$AK$34,0,$AK$33*(1+AP50)*$AK$29)</f>
        <v>-0</v>
      </c>
      <c r="AQ63" s="137" t="n">
        <f aca="false">-IF(AQ48&lt;=$AK$34,0,$AK$33*(1+AQ50)*$AK$29)</f>
        <v>-0</v>
      </c>
    </row>
    <row r="64" customFormat="false" ht="11.25" hidden="false" customHeight="true" outlineLevel="0" collapsed="false">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7" t="n">
        <v>0</v>
      </c>
      <c r="AL64" s="137"/>
      <c r="AM64" s="137" t="n">
        <v>0</v>
      </c>
      <c r="AN64" s="137"/>
      <c r="AO64" s="137" t="n">
        <v>0</v>
      </c>
      <c r="AP64" s="137" t="n">
        <v>0</v>
      </c>
      <c r="AQ64" s="137" t="n">
        <v>0</v>
      </c>
    </row>
    <row r="65" customFormat="false" ht="25.5" hidden="false" customHeight="true" outlineLevel="0" collapsed="false">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7" t="n">
        <v>0</v>
      </c>
      <c r="AL65" s="137"/>
      <c r="AM65" s="137" t="n">
        <v>0</v>
      </c>
      <c r="AN65" s="137"/>
      <c r="AO65" s="137" t="n">
        <v>0</v>
      </c>
      <c r="AP65" s="137" t="n">
        <v>0</v>
      </c>
      <c r="AQ65" s="137" t="n">
        <v>0</v>
      </c>
    </row>
    <row r="66" customFormat="false" ht="12" hidden="false" customHeight="true" outlineLevel="0" collapsed="false">
      <c r="A66" s="136" t="s">
        <v>286</v>
      </c>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6"/>
      <c r="AK66" s="137" t="n">
        <v>0</v>
      </c>
      <c r="AL66" s="137"/>
      <c r="AM66" s="137" t="n">
        <v>0</v>
      </c>
      <c r="AN66" s="137"/>
      <c r="AO66" s="137" t="n">
        <v>0</v>
      </c>
      <c r="AP66" s="137" t="n">
        <v>0</v>
      </c>
      <c r="AQ66" s="137" t="n">
        <v>0</v>
      </c>
    </row>
    <row r="67" customFormat="false" ht="12.75" hidden="false" customHeight="true" outlineLevel="0" collapsed="false">
      <c r="A67" s="159" t="s">
        <v>287</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57" t="n">
        <f aca="false">AK60+AK61</f>
        <v>0</v>
      </c>
      <c r="AL67" s="157"/>
      <c r="AM67" s="157" t="n">
        <f aca="false">AM60+AM61</f>
        <v>0</v>
      </c>
      <c r="AN67" s="157"/>
      <c r="AO67" s="157" t="n">
        <f aca="false">AO60+AO61</f>
        <v>0</v>
      </c>
      <c r="AP67" s="157" t="n">
        <f aca="false">AP60+AP61</f>
        <v>0</v>
      </c>
      <c r="AQ67" s="157" t="n">
        <f aca="false">AQ60+AQ61</f>
        <v>0</v>
      </c>
    </row>
    <row r="68" customFormat="false" ht="12" hidden="false" customHeight="true" outlineLevel="0" collapsed="false">
      <c r="A68" s="136" t="s">
        <v>288</v>
      </c>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7" t="n">
        <v>0</v>
      </c>
      <c r="AL68" s="137"/>
      <c r="AM68" s="137" t="n">
        <f aca="false">AK68</f>
        <v>0</v>
      </c>
      <c r="AN68" s="137"/>
      <c r="AO68" s="137" t="n">
        <f aca="false">AM68</f>
        <v>0</v>
      </c>
      <c r="AP68" s="137" t="n">
        <f aca="false">AO68</f>
        <v>0</v>
      </c>
      <c r="AQ68" s="137" t="n">
        <f aca="false">AP68</f>
        <v>0</v>
      </c>
    </row>
    <row r="69" customFormat="false" ht="12.75" hidden="false" customHeight="true" outlineLevel="0" collapsed="false">
      <c r="A69" s="159" t="s">
        <v>289</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57" t="n">
        <f aca="false">AK67+AK68</f>
        <v>0</v>
      </c>
      <c r="AL69" s="157"/>
      <c r="AM69" s="157" t="n">
        <f aca="false">AM67+AM68</f>
        <v>0</v>
      </c>
      <c r="AN69" s="157"/>
      <c r="AO69" s="157" t="n">
        <f aca="false">AO67+AO68</f>
        <v>0</v>
      </c>
      <c r="AP69" s="157" t="n">
        <f aca="false">AP67+AP68</f>
        <v>0</v>
      </c>
      <c r="AQ69" s="157" t="n">
        <f aca="false">AQ67+AQ68</f>
        <v>0</v>
      </c>
    </row>
    <row r="70" customFormat="false" ht="7.5" hidden="false" customHeight="true" outlineLevel="0" collapsed="false">
      <c r="A70" s="136" t="s">
        <v>290</v>
      </c>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c r="AC70" s="136"/>
      <c r="AD70" s="136"/>
      <c r="AE70" s="136"/>
      <c r="AF70" s="136"/>
      <c r="AG70" s="136"/>
      <c r="AH70" s="136"/>
      <c r="AI70" s="136"/>
      <c r="AJ70" s="136"/>
      <c r="AK70" s="137" t="n">
        <v>0</v>
      </c>
      <c r="AL70" s="137"/>
      <c r="AM70" s="137" t="n">
        <v>0</v>
      </c>
      <c r="AN70" s="137"/>
      <c r="AO70" s="137" t="n">
        <v>0</v>
      </c>
      <c r="AP70" s="137" t="n">
        <v>0</v>
      </c>
      <c r="AQ70" s="137" t="n">
        <v>0</v>
      </c>
    </row>
    <row r="71" customFormat="false" ht="25.5" hidden="false" customHeight="true" outlineLevel="0" collapsed="false">
      <c r="A71" s="156" t="s">
        <v>291</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t="n">
        <f aca="false">AK69+AK70</f>
        <v>0</v>
      </c>
      <c r="AL71" s="157"/>
      <c r="AM71" s="157" t="n">
        <f aca="false">AM69+AM70</f>
        <v>0</v>
      </c>
      <c r="AN71" s="157"/>
      <c r="AO71" s="157" t="n">
        <f aca="false">AO69+AO70</f>
        <v>0</v>
      </c>
      <c r="AP71" s="157" t="n">
        <f aca="false">AP69+AP70</f>
        <v>0</v>
      </c>
      <c r="AQ71" s="157" t="n">
        <f aca="false">AQ69+AQ70</f>
        <v>0</v>
      </c>
    </row>
    <row r="72" customFormat="false" ht="25.5" hidden="false" customHeight="true" outlineLevel="0" collapsed="false">
      <c r="A72" s="136" t="s">
        <v>262</v>
      </c>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36"/>
      <c r="AB72" s="136"/>
      <c r="AC72" s="136"/>
      <c r="AD72" s="136"/>
      <c r="AE72" s="136"/>
      <c r="AF72" s="136"/>
      <c r="AG72" s="136"/>
      <c r="AH72" s="136"/>
      <c r="AI72" s="136"/>
      <c r="AJ72" s="136"/>
      <c r="AK72" s="137" t="n">
        <f aca="false">-AK71*$AK$37</f>
        <v>-0</v>
      </c>
      <c r="AL72" s="137"/>
      <c r="AM72" s="137" t="n">
        <f aca="false">-AM71*$AK$37</f>
        <v>-0</v>
      </c>
      <c r="AN72" s="137"/>
      <c r="AO72" s="137" t="n">
        <f aca="false">-AO71*$AK$37</f>
        <v>-0</v>
      </c>
      <c r="AP72" s="137" t="n">
        <f aca="false">-AP71*$AK$37</f>
        <v>-0</v>
      </c>
      <c r="AQ72" s="137" t="n">
        <f aca="false">-AQ71*$AK$37</f>
        <v>-0</v>
      </c>
    </row>
    <row r="73" customFormat="false" ht="12" hidden="false" customHeight="true" outlineLevel="0" collapsed="false">
      <c r="A73" s="160" t="s">
        <v>292</v>
      </c>
      <c r="B73" s="160"/>
      <c r="C73" s="160"/>
      <c r="D73" s="160"/>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1" t="n">
        <f aca="false">AK72+AK71</f>
        <v>0</v>
      </c>
      <c r="AL73" s="161"/>
      <c r="AM73" s="161" t="n">
        <f aca="false">AM72+AM71</f>
        <v>0</v>
      </c>
      <c r="AN73" s="161"/>
      <c r="AO73" s="161" t="n">
        <f aca="false">AO72+AO71</f>
        <v>0</v>
      </c>
      <c r="AP73" s="161" t="n">
        <f aca="false">AP72+AP71</f>
        <v>0</v>
      </c>
      <c r="AQ73" s="161" t="n">
        <f aca="false">AQ72+AQ71</f>
        <v>0</v>
      </c>
    </row>
    <row r="74" customFormat="false" ht="12" hidden="false" customHeight="true" outlineLevel="0" collapsed="false">
      <c r="A74" s="153"/>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54"/>
      <c r="AL74" s="154"/>
      <c r="AM74" s="133"/>
      <c r="AN74" s="133"/>
      <c r="AO74" s="155"/>
      <c r="AP74" s="155"/>
      <c r="AQ74" s="155"/>
    </row>
    <row r="75" customFormat="false" ht="27" hidden="false" customHeight="true" outlineLevel="0" collapsed="false">
      <c r="A75" s="151" t="s">
        <v>293</v>
      </c>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1"/>
      <c r="AK75" s="152" t="n">
        <f aca="false">AK59</f>
        <v>2017</v>
      </c>
      <c r="AL75" s="152"/>
      <c r="AM75" s="152" t="n">
        <f aca="false">AM59</f>
        <v>2018</v>
      </c>
      <c r="AN75" s="152"/>
      <c r="AO75" s="144" t="n">
        <f aca="false">AO59</f>
        <v>2019</v>
      </c>
      <c r="AP75" s="144" t="n">
        <f aca="false">AP59</f>
        <v>2020</v>
      </c>
      <c r="AQ75" s="145" t="s">
        <v>273</v>
      </c>
    </row>
    <row r="76" customFormat="false" ht="12" hidden="false" customHeight="true" outlineLevel="0" collapsed="false">
      <c r="A76" s="159" t="s">
        <v>289</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57" t="n">
        <f aca="false">AK69</f>
        <v>0</v>
      </c>
      <c r="AL76" s="157"/>
      <c r="AM76" s="157" t="n">
        <f aca="false">AM69</f>
        <v>0</v>
      </c>
      <c r="AN76" s="157"/>
      <c r="AO76" s="162" t="n">
        <f aca="false">AO69</f>
        <v>0</v>
      </c>
      <c r="AP76" s="162" t="n">
        <f aca="false">AP69</f>
        <v>0</v>
      </c>
      <c r="AQ76" s="162" t="n">
        <f aca="false">AQ69</f>
        <v>0</v>
      </c>
    </row>
    <row r="77" customFormat="false" ht="12" hidden="false" customHeight="true" outlineLevel="0" collapsed="false">
      <c r="A77" s="136" t="s">
        <v>288</v>
      </c>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c r="AC77" s="136"/>
      <c r="AD77" s="136"/>
      <c r="AE77" s="136"/>
      <c r="AF77" s="136"/>
      <c r="AG77" s="136"/>
      <c r="AH77" s="136"/>
      <c r="AI77" s="136"/>
      <c r="AJ77" s="136"/>
      <c r="AK77" s="137" t="n">
        <f aca="false">-AK68</f>
        <v>-0</v>
      </c>
      <c r="AL77" s="137"/>
      <c r="AM77" s="163" t="n">
        <f aca="false">-AM68</f>
        <v>-0</v>
      </c>
      <c r="AN77" s="163"/>
      <c r="AO77" s="163" t="n">
        <f aca="false">-AO68</f>
        <v>-0</v>
      </c>
      <c r="AP77" s="163" t="n">
        <f aca="false">-AP68</f>
        <v>-0</v>
      </c>
      <c r="AQ77" s="163" t="n">
        <f aca="false">-AQ68</f>
        <v>-0</v>
      </c>
    </row>
    <row r="78" customFormat="false" ht="12.75" hidden="false" customHeight="true" outlineLevel="0" collapsed="false">
      <c r="A78" s="136" t="s">
        <v>290</v>
      </c>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6"/>
      <c r="AJ78" s="136"/>
      <c r="AK78" s="137" t="n">
        <f aca="false">-AK70</f>
        <v>-0</v>
      </c>
      <c r="AL78" s="137"/>
      <c r="AM78" s="163" t="n">
        <f aca="false">-AM70</f>
        <v>-0</v>
      </c>
      <c r="AN78" s="163"/>
      <c r="AO78" s="163" t="n">
        <f aca="false">-AO70</f>
        <v>-0</v>
      </c>
      <c r="AP78" s="163" t="n">
        <f aca="false">-AP70</f>
        <v>-0</v>
      </c>
      <c r="AQ78" s="163" t="n">
        <f aca="false">-AQ70</f>
        <v>-0</v>
      </c>
    </row>
    <row r="79" customFormat="false" ht="12.75" hidden="false" customHeight="true" outlineLevel="0" collapsed="false">
      <c r="A79" s="136" t="s">
        <v>262</v>
      </c>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c r="AI79" s="136"/>
      <c r="AJ79" s="136"/>
      <c r="AK79" s="137" t="n">
        <f aca="false">AK72</f>
        <v>-0</v>
      </c>
      <c r="AL79" s="137"/>
      <c r="AM79" s="163" t="n">
        <f aca="false">AM72</f>
        <v>-0</v>
      </c>
      <c r="AN79" s="163"/>
      <c r="AO79" s="163" t="n">
        <f aca="false">AO72</f>
        <v>-0</v>
      </c>
      <c r="AP79" s="163" t="n">
        <f aca="false">AP72</f>
        <v>-0</v>
      </c>
      <c r="AQ79" s="163" t="n">
        <f aca="false">AQ72</f>
        <v>-0</v>
      </c>
    </row>
    <row r="80" customFormat="false" ht="12" hidden="false" customHeight="true" outlineLevel="0" collapsed="false">
      <c r="A80" s="136" t="s">
        <v>294</v>
      </c>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c r="AC80" s="136"/>
      <c r="AD80" s="136"/>
      <c r="AE80" s="136"/>
      <c r="AF80" s="136"/>
      <c r="AG80" s="136"/>
      <c r="AH80" s="136"/>
      <c r="AI80" s="136"/>
      <c r="AJ80" s="136"/>
      <c r="AK80" s="137" t="n">
        <v>0</v>
      </c>
      <c r="AL80" s="137"/>
      <c r="AM80" s="163" t="n">
        <v>0</v>
      </c>
      <c r="AN80" s="163"/>
      <c r="AO80" s="163" t="n">
        <v>0</v>
      </c>
      <c r="AP80" s="163" t="n">
        <v>0</v>
      </c>
      <c r="AQ80" s="163" t="n">
        <v>0</v>
      </c>
    </row>
    <row r="81" customFormat="false" ht="12" hidden="false" customHeight="true" outlineLevel="0" collapsed="false">
      <c r="A81" s="136" t="s">
        <v>295</v>
      </c>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7" t="n">
        <f aca="false">-AK60*AK40</f>
        <v>-0</v>
      </c>
      <c r="AL81" s="137"/>
      <c r="AM81" s="163" t="n">
        <f aca="false">-(AM60-AK60)*AK40</f>
        <v>-0</v>
      </c>
      <c r="AN81" s="163"/>
      <c r="AO81" s="163" t="n">
        <f aca="false">-(AO60-AM60)*$AK$40</f>
        <v>-0</v>
      </c>
      <c r="AP81" s="163" t="n">
        <f aca="false">-(AP60-AO60)*$AK$40</f>
        <v>-0</v>
      </c>
      <c r="AQ81" s="163" t="n">
        <f aca="false">-(AQ60-AP60)*$AK$40</f>
        <v>-0</v>
      </c>
    </row>
    <row r="82" customFormat="false" ht="12" hidden="false" customHeight="true" outlineLevel="0" collapsed="false">
      <c r="A82" s="136" t="s">
        <v>296</v>
      </c>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c r="AK82" s="137" t="n">
        <f aca="false">-(AK26+AK27)*AK29</f>
        <v>-0</v>
      </c>
      <c r="AL82" s="137"/>
      <c r="AM82" s="137" t="n">
        <v>0</v>
      </c>
      <c r="AN82" s="137"/>
      <c r="AO82" s="137" t="n">
        <v>0</v>
      </c>
      <c r="AP82" s="137" t="n">
        <v>0</v>
      </c>
      <c r="AQ82" s="137" t="n">
        <v>0</v>
      </c>
    </row>
    <row r="83" customFormat="false" ht="27.75" hidden="false" customHeight="true" outlineLevel="0" collapsed="false">
      <c r="A83" s="136" t="s">
        <v>297</v>
      </c>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136"/>
      <c r="AJ83" s="136"/>
      <c r="AK83" s="137" t="n">
        <f aca="false">AK55-AK56</f>
        <v>0</v>
      </c>
      <c r="AL83" s="137"/>
      <c r="AM83" s="163" t="n">
        <f aca="false">AM55-AM56</f>
        <v>0</v>
      </c>
      <c r="AN83" s="163"/>
      <c r="AO83" s="163" t="n">
        <f aca="false">AO55-AO56</f>
        <v>0</v>
      </c>
      <c r="AP83" s="163" t="n">
        <f aca="false">AP55-AP56</f>
        <v>0</v>
      </c>
      <c r="AQ83" s="163" t="n">
        <f aca="false">AQ55-AQ56</f>
        <v>0</v>
      </c>
    </row>
    <row r="84" customFormat="false" ht="15" hidden="false" customHeight="true" outlineLevel="0" collapsed="false">
      <c r="A84" s="156" t="s">
        <v>298</v>
      </c>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7" t="n">
        <f aca="false">SUM(AK76:AL83)</f>
        <v>0</v>
      </c>
      <c r="AL84" s="157"/>
      <c r="AM84" s="157" t="n">
        <f aca="false">SUM(AM76:AN83)</f>
        <v>0</v>
      </c>
      <c r="AN84" s="157"/>
      <c r="AO84" s="162" t="n">
        <f aca="false">SUM(AO76:AO83)</f>
        <v>0</v>
      </c>
      <c r="AP84" s="162" t="n">
        <f aca="false">SUM(AP76:AP83)</f>
        <v>0</v>
      </c>
      <c r="AQ84" s="162" t="n">
        <f aca="false">SUM(AQ76:AQ83)</f>
        <v>0</v>
      </c>
    </row>
    <row r="85" customFormat="false" ht="14.25" hidden="false" customHeight="true" outlineLevel="0" collapsed="false">
      <c r="A85" s="156" t="s">
        <v>299</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t="n">
        <f aca="false">AK84</f>
        <v>0</v>
      </c>
      <c r="AL85" s="157"/>
      <c r="AM85" s="162" t="n">
        <f aca="false">AK85+AM84</f>
        <v>0</v>
      </c>
      <c r="AN85" s="162"/>
      <c r="AO85" s="162" t="n">
        <f aca="false">AM85+AO84</f>
        <v>0</v>
      </c>
      <c r="AP85" s="162" t="n">
        <f aca="false">AO85+AP84</f>
        <v>0</v>
      </c>
      <c r="AQ85" s="162" t="n">
        <f aca="false">AP85+AQ84</f>
        <v>0</v>
      </c>
    </row>
    <row r="86" customFormat="false" ht="15" hidden="false" customHeight="false" outlineLevel="0" collapsed="false">
      <c r="A86" s="136" t="s">
        <v>300</v>
      </c>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c r="AJ86" s="136"/>
      <c r="AK86" s="137" t="n">
        <v>0</v>
      </c>
      <c r="AL86" s="137"/>
      <c r="AM86" s="163" t="n">
        <v>0</v>
      </c>
      <c r="AN86" s="163"/>
      <c r="AO86" s="163" t="n">
        <v>0</v>
      </c>
      <c r="AP86" s="163" t="n">
        <v>0</v>
      </c>
      <c r="AQ86" s="163" t="n">
        <v>0</v>
      </c>
    </row>
    <row r="87" customFormat="false" ht="12" hidden="false" customHeight="true" outlineLevel="0" collapsed="false">
      <c r="A87" s="159" t="s">
        <v>301</v>
      </c>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c r="AK87" s="157" t="n">
        <f aca="false">AK84*AK86</f>
        <v>0</v>
      </c>
      <c r="AL87" s="157"/>
      <c r="AM87" s="162" t="n">
        <f aca="false">AM84*AM86</f>
        <v>0</v>
      </c>
      <c r="AN87" s="162"/>
      <c r="AO87" s="162" t="n">
        <f aca="false">AO84*AO86</f>
        <v>0</v>
      </c>
      <c r="AP87" s="162" t="n">
        <f aca="false">AP84*AP86</f>
        <v>0</v>
      </c>
      <c r="AQ87" s="162" t="n">
        <f aca="false">AQ84*AQ86</f>
        <v>0</v>
      </c>
    </row>
    <row r="88" customFormat="false" ht="17.25" hidden="false" customHeight="true" outlineLevel="0" collapsed="false">
      <c r="A88" s="159" t="s">
        <v>302</v>
      </c>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c r="AK88" s="157" t="n">
        <f aca="false">AK87</f>
        <v>0</v>
      </c>
      <c r="AL88" s="157"/>
      <c r="AM88" s="162" t="n">
        <f aca="false">AK88+AM87</f>
        <v>0</v>
      </c>
      <c r="AN88" s="162"/>
      <c r="AO88" s="162" t="n">
        <f aca="false">AM88+AO87</f>
        <v>0</v>
      </c>
      <c r="AP88" s="162" t="n">
        <f aca="false">AO88+AP87</f>
        <v>0</v>
      </c>
      <c r="AQ88" s="162" t="n">
        <f aca="false">AP88+AQ87</f>
        <v>0</v>
      </c>
      <c r="AS88" s="164"/>
    </row>
    <row r="89" customFormat="false" ht="17.25" hidden="false" customHeight="true" outlineLevel="0" collapsed="false">
      <c r="A89" s="165" t="s">
        <v>303</v>
      </c>
      <c r="B89" s="165"/>
      <c r="C89" s="165"/>
      <c r="D89" s="165"/>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57" t="n">
        <v>0</v>
      </c>
      <c r="AL89" s="157"/>
      <c r="AM89" s="157" t="n">
        <v>0</v>
      </c>
      <c r="AN89" s="157"/>
      <c r="AO89" s="137" t="n">
        <v>0</v>
      </c>
      <c r="AP89" s="137" t="n">
        <v>0</v>
      </c>
      <c r="AQ89" s="137" t="n">
        <v>0</v>
      </c>
      <c r="AS89" s="164"/>
    </row>
    <row r="90" customFormat="false" ht="13.5" hidden="false" customHeight="true" outlineLevel="0" collapsed="false">
      <c r="A90" s="165" t="s">
        <v>304</v>
      </c>
      <c r="B90" s="165"/>
      <c r="C90" s="165"/>
      <c r="D90" s="165"/>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57" t="n">
        <v>0</v>
      </c>
      <c r="AL90" s="157"/>
      <c r="AM90" s="157" t="n">
        <v>0</v>
      </c>
      <c r="AN90" s="157"/>
      <c r="AO90" s="137" t="n">
        <v>0</v>
      </c>
      <c r="AP90" s="137" t="n">
        <v>0</v>
      </c>
      <c r="AQ90" s="137" t="n">
        <v>0</v>
      </c>
      <c r="AS90" s="164"/>
    </row>
    <row r="91" customFormat="false" ht="11.25" hidden="false" customHeight="true" outlineLevel="0" collapsed="false">
      <c r="A91" s="160" t="s">
        <v>305</v>
      </c>
      <c r="B91" s="167"/>
      <c r="C91" s="167"/>
      <c r="D91" s="167"/>
      <c r="E91" s="167"/>
      <c r="F91" s="167"/>
      <c r="G91" s="167"/>
      <c r="H91" s="167"/>
      <c r="I91" s="167"/>
      <c r="J91" s="167"/>
      <c r="K91" s="167"/>
      <c r="L91" s="167"/>
      <c r="M91" s="167"/>
      <c r="N91" s="167"/>
      <c r="O91" s="167"/>
      <c r="P91" s="167"/>
      <c r="Q91" s="167"/>
      <c r="R91" s="167"/>
      <c r="S91" s="167"/>
      <c r="T91" s="167"/>
      <c r="U91" s="167"/>
      <c r="V91" s="167"/>
      <c r="W91" s="167"/>
      <c r="X91" s="167"/>
      <c r="Y91" s="167"/>
      <c r="Z91" s="167"/>
      <c r="AA91" s="167"/>
      <c r="AB91" s="167"/>
      <c r="AC91" s="167"/>
      <c r="AD91" s="167"/>
      <c r="AE91" s="167"/>
      <c r="AF91" s="167"/>
      <c r="AG91" s="167"/>
      <c r="AH91" s="167"/>
      <c r="AI91" s="167"/>
      <c r="AJ91" s="167"/>
      <c r="AK91" s="161" t="n">
        <v>0</v>
      </c>
      <c r="AL91" s="161"/>
      <c r="AM91" s="161" t="n">
        <v>0</v>
      </c>
      <c r="AN91" s="161"/>
      <c r="AO91" s="137" t="n">
        <v>0</v>
      </c>
      <c r="AP91" s="137" t="n">
        <v>0</v>
      </c>
      <c r="AQ91" s="137" t="n">
        <v>0</v>
      </c>
      <c r="AS91" s="129"/>
    </row>
    <row r="92" customFormat="false" ht="15" hidden="false" customHeight="false" outlineLevel="0" collapsed="false">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row>
    <row r="93" customFormat="false" ht="15" hidden="false" customHeight="false" outlineLevel="0" collapsed="false">
      <c r="A93" s="133" t="s">
        <v>306</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row>
    <row r="94" customFormat="false" ht="15" hidden="false" customHeight="false" outlineLevel="0" collapsed="false">
      <c r="A94" s="168" t="s">
        <v>307</v>
      </c>
      <c r="B94" s="169"/>
      <c r="C94" s="170"/>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4"/>
      <c r="AQ94" s="164"/>
      <c r="AR94" s="164"/>
    </row>
    <row r="95" customFormat="false" ht="15" hidden="false" customHeight="false" outlineLevel="0" collapsed="false">
      <c r="A95" s="168" t="s">
        <v>308</v>
      </c>
      <c r="B95" s="169"/>
      <c r="C95" s="170"/>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4"/>
      <c r="AQ95" s="164"/>
      <c r="AR95" s="164"/>
    </row>
    <row r="96" customFormat="false" ht="15" hidden="false" customHeight="false" outlineLevel="0" collapsed="false">
      <c r="A96" s="168" t="s">
        <v>309</v>
      </c>
      <c r="B96" s="169"/>
      <c r="C96" s="170"/>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69"/>
      <c r="AM96" s="169"/>
      <c r="AN96" s="169"/>
      <c r="AO96" s="169"/>
      <c r="AP96" s="164"/>
      <c r="AQ96" s="164"/>
      <c r="AR96" s="164"/>
    </row>
    <row r="97" customFormat="false" ht="15" hidden="false" customHeight="false" outlineLevel="0" collapsed="false">
      <c r="A97" s="133" t="s">
        <v>310</v>
      </c>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31" colorId="64" zoomScale="100" zoomScaleNormal="100" zoomScalePageLayoutView="100" workbookViewId="0">
      <selection pane="topLeft" activeCell="J53" activeCellId="0" sqref="J53"/>
    </sheetView>
  </sheetViews>
  <sheetFormatPr defaultColWidth="9.1484375" defaultRowHeight="15.75" zeroHeight="false" outlineLevelRow="0" outlineLevelCol="0"/>
  <cols>
    <col collapsed="false" customWidth="false" hidden="false" outlineLevel="0" max="1" min="1" style="171" width="9.14"/>
    <col collapsed="false" customWidth="true" hidden="false" outlineLevel="0" max="2" min="2" style="171" width="37.71"/>
    <col collapsed="false" customWidth="true" hidden="false" outlineLevel="0" max="3" min="3" style="171" width="17"/>
    <col collapsed="false" customWidth="true" hidden="false" outlineLevel="0" max="4" min="4" style="171" width="12.86"/>
    <col collapsed="false" customWidth="true" hidden="true" outlineLevel="0" max="6" min="5" style="171" width="11.53"/>
    <col collapsed="false" customWidth="true" hidden="false" outlineLevel="0" max="7" min="7" style="171" width="16.57"/>
    <col collapsed="false" customWidth="true" hidden="false" outlineLevel="0" max="8" min="8" style="171" width="15.57"/>
    <col collapsed="false" customWidth="true" hidden="false" outlineLevel="0" max="10" min="9" style="171" width="18.29"/>
    <col collapsed="false" customWidth="true" hidden="false" outlineLevel="0" max="11" min="11" style="171" width="64.85"/>
    <col collapsed="false" customWidth="true" hidden="false" outlineLevel="0" max="12" min="12" style="171" width="32.29"/>
    <col collapsed="false" customWidth="false" hidden="false" outlineLevel="0" max="252" min="13" style="171" width="9.14"/>
    <col collapsed="false" customWidth="true" hidden="false" outlineLevel="0" max="253" min="253" style="171" width="37.71"/>
    <col collapsed="false" customWidth="false" hidden="false" outlineLevel="0" max="254" min="254" style="171" width="9.14"/>
    <col collapsed="false" customWidth="true" hidden="false" outlineLevel="0" max="255" min="255" style="171" width="12.86"/>
    <col collapsed="false" customWidth="true" hidden="true" outlineLevel="0" max="257" min="256" style="171" width="11.53"/>
    <col collapsed="false" customWidth="true" hidden="false" outlineLevel="0" max="258" min="258" style="171" width="18.29"/>
    <col collapsed="false" customWidth="true" hidden="false" outlineLevel="0" max="259" min="259" style="171" width="64.85"/>
    <col collapsed="false" customWidth="false" hidden="false" outlineLevel="0" max="263" min="260" style="171" width="9.14"/>
    <col collapsed="false" customWidth="true" hidden="false" outlineLevel="0" max="264" min="264" style="171" width="14.86"/>
    <col collapsed="false" customWidth="false" hidden="false" outlineLevel="0" max="508" min="265" style="171" width="9.14"/>
    <col collapsed="false" customWidth="true" hidden="false" outlineLevel="0" max="509" min="509" style="171" width="37.71"/>
    <col collapsed="false" customWidth="false" hidden="false" outlineLevel="0" max="510" min="510" style="171" width="9.14"/>
    <col collapsed="false" customWidth="true" hidden="false" outlineLevel="0" max="511" min="511" style="171" width="12.86"/>
    <col collapsed="false" customWidth="true" hidden="true" outlineLevel="0" max="513" min="512" style="171" width="11.53"/>
    <col collapsed="false" customWidth="true" hidden="false" outlineLevel="0" max="514" min="514" style="171" width="18.29"/>
    <col collapsed="false" customWidth="true" hidden="false" outlineLevel="0" max="515" min="515" style="171" width="64.85"/>
    <col collapsed="false" customWidth="false" hidden="false" outlineLevel="0" max="519" min="516" style="171" width="9.14"/>
    <col collapsed="false" customWidth="true" hidden="false" outlineLevel="0" max="520" min="520" style="171" width="14.86"/>
    <col collapsed="false" customWidth="false" hidden="false" outlineLevel="0" max="764" min="521" style="171" width="9.14"/>
    <col collapsed="false" customWidth="true" hidden="false" outlineLevel="0" max="765" min="765" style="171" width="37.71"/>
    <col collapsed="false" customWidth="false" hidden="false" outlineLevel="0" max="766" min="766" style="171" width="9.14"/>
    <col collapsed="false" customWidth="true" hidden="false" outlineLevel="0" max="767" min="767" style="171" width="12.86"/>
    <col collapsed="false" customWidth="true" hidden="true" outlineLevel="0" max="769" min="768" style="171" width="11.53"/>
    <col collapsed="false" customWidth="true" hidden="false" outlineLevel="0" max="770" min="770" style="171" width="18.29"/>
    <col collapsed="false" customWidth="true" hidden="false" outlineLevel="0" max="771" min="771" style="171" width="64.85"/>
    <col collapsed="false" customWidth="false" hidden="false" outlineLevel="0" max="775" min="772" style="171" width="9.14"/>
    <col collapsed="false" customWidth="true" hidden="false" outlineLevel="0" max="776" min="776" style="171" width="14.86"/>
    <col collapsed="false" customWidth="false" hidden="false" outlineLevel="0" max="1020" min="777" style="171" width="9.14"/>
    <col collapsed="false" customWidth="true" hidden="false" outlineLevel="0" max="1021" min="1021" style="171" width="37.71"/>
    <col collapsed="false" customWidth="false" hidden="false" outlineLevel="0" max="1022" min="1022" style="171" width="9.14"/>
    <col collapsed="false" customWidth="true" hidden="false" outlineLevel="0" max="1023" min="1023" style="171" width="12.86"/>
    <col collapsed="false" customWidth="true" hidden="true" outlineLevel="0" max="1025" min="1024" style="171" width="11.53"/>
    <col collapsed="false" customWidth="true" hidden="false" outlineLevel="0" max="1026" min="1026" style="171" width="18.29"/>
    <col collapsed="false" customWidth="true" hidden="false" outlineLevel="0" max="1027" min="1027" style="171" width="64.85"/>
    <col collapsed="false" customWidth="false" hidden="false" outlineLevel="0" max="1031" min="1028" style="171" width="9.14"/>
    <col collapsed="false" customWidth="true" hidden="false" outlineLevel="0" max="1032" min="1032" style="171" width="14.86"/>
    <col collapsed="false" customWidth="false" hidden="false" outlineLevel="0" max="1276" min="1033" style="171" width="9.14"/>
    <col collapsed="false" customWidth="true" hidden="false" outlineLevel="0" max="1277" min="1277" style="171" width="37.71"/>
    <col collapsed="false" customWidth="false" hidden="false" outlineLevel="0" max="1278" min="1278" style="171" width="9.14"/>
    <col collapsed="false" customWidth="true" hidden="false" outlineLevel="0" max="1279" min="1279" style="171" width="12.86"/>
    <col collapsed="false" customWidth="true" hidden="true" outlineLevel="0" max="1281" min="1280" style="171" width="11.53"/>
    <col collapsed="false" customWidth="true" hidden="false" outlineLevel="0" max="1282" min="1282" style="171" width="18.29"/>
    <col collapsed="false" customWidth="true" hidden="false" outlineLevel="0" max="1283" min="1283" style="171" width="64.85"/>
    <col collapsed="false" customWidth="false" hidden="false" outlineLevel="0" max="1287" min="1284" style="171" width="9.14"/>
    <col collapsed="false" customWidth="true" hidden="false" outlineLevel="0" max="1288" min="1288" style="171" width="14.86"/>
    <col collapsed="false" customWidth="false" hidden="false" outlineLevel="0" max="1532" min="1289" style="171" width="9.14"/>
    <col collapsed="false" customWidth="true" hidden="false" outlineLevel="0" max="1533" min="1533" style="171" width="37.71"/>
    <col collapsed="false" customWidth="false" hidden="false" outlineLevel="0" max="1534" min="1534" style="171" width="9.14"/>
    <col collapsed="false" customWidth="true" hidden="false" outlineLevel="0" max="1535" min="1535" style="171" width="12.86"/>
    <col collapsed="false" customWidth="true" hidden="true" outlineLevel="0" max="1537" min="1536" style="171" width="11.53"/>
    <col collapsed="false" customWidth="true" hidden="false" outlineLevel="0" max="1538" min="1538" style="171" width="18.29"/>
    <col collapsed="false" customWidth="true" hidden="false" outlineLevel="0" max="1539" min="1539" style="171" width="64.85"/>
    <col collapsed="false" customWidth="false" hidden="false" outlineLevel="0" max="1543" min="1540" style="171" width="9.14"/>
    <col collapsed="false" customWidth="true" hidden="false" outlineLevel="0" max="1544" min="1544" style="171" width="14.86"/>
    <col collapsed="false" customWidth="false" hidden="false" outlineLevel="0" max="1788" min="1545" style="171" width="9.14"/>
    <col collapsed="false" customWidth="true" hidden="false" outlineLevel="0" max="1789" min="1789" style="171" width="37.71"/>
    <col collapsed="false" customWidth="false" hidden="false" outlineLevel="0" max="1790" min="1790" style="171" width="9.14"/>
    <col collapsed="false" customWidth="true" hidden="false" outlineLevel="0" max="1791" min="1791" style="171" width="12.86"/>
    <col collapsed="false" customWidth="true" hidden="true" outlineLevel="0" max="1793" min="1792" style="171" width="11.53"/>
    <col collapsed="false" customWidth="true" hidden="false" outlineLevel="0" max="1794" min="1794" style="171" width="18.29"/>
    <col collapsed="false" customWidth="true" hidden="false" outlineLevel="0" max="1795" min="1795" style="171" width="64.85"/>
    <col collapsed="false" customWidth="false" hidden="false" outlineLevel="0" max="1799" min="1796" style="171" width="9.14"/>
    <col collapsed="false" customWidth="true" hidden="false" outlineLevel="0" max="1800" min="1800" style="171" width="14.86"/>
    <col collapsed="false" customWidth="false" hidden="false" outlineLevel="0" max="2044" min="1801" style="171" width="9.14"/>
    <col collapsed="false" customWidth="true" hidden="false" outlineLevel="0" max="2045" min="2045" style="171" width="37.71"/>
    <col collapsed="false" customWidth="false" hidden="false" outlineLevel="0" max="2046" min="2046" style="171" width="9.14"/>
    <col collapsed="false" customWidth="true" hidden="false" outlineLevel="0" max="2047" min="2047" style="171" width="12.86"/>
    <col collapsed="false" customWidth="true" hidden="true" outlineLevel="0" max="2049" min="2048" style="171" width="11.53"/>
    <col collapsed="false" customWidth="true" hidden="false" outlineLevel="0" max="2050" min="2050" style="171" width="18.29"/>
    <col collapsed="false" customWidth="true" hidden="false" outlineLevel="0" max="2051" min="2051" style="171" width="64.85"/>
    <col collapsed="false" customWidth="false" hidden="false" outlineLevel="0" max="2055" min="2052" style="171" width="9.14"/>
    <col collapsed="false" customWidth="true" hidden="false" outlineLevel="0" max="2056" min="2056" style="171" width="14.86"/>
    <col collapsed="false" customWidth="false" hidden="false" outlineLevel="0" max="2300" min="2057" style="171" width="9.14"/>
    <col collapsed="false" customWidth="true" hidden="false" outlineLevel="0" max="2301" min="2301" style="171" width="37.71"/>
    <col collapsed="false" customWidth="false" hidden="false" outlineLevel="0" max="2302" min="2302" style="171" width="9.14"/>
    <col collapsed="false" customWidth="true" hidden="false" outlineLevel="0" max="2303" min="2303" style="171" width="12.86"/>
    <col collapsed="false" customWidth="true" hidden="true" outlineLevel="0" max="2305" min="2304" style="171" width="11.53"/>
    <col collapsed="false" customWidth="true" hidden="false" outlineLevel="0" max="2306" min="2306" style="171" width="18.29"/>
    <col collapsed="false" customWidth="true" hidden="false" outlineLevel="0" max="2307" min="2307" style="171" width="64.85"/>
    <col collapsed="false" customWidth="false" hidden="false" outlineLevel="0" max="2311" min="2308" style="171" width="9.14"/>
    <col collapsed="false" customWidth="true" hidden="false" outlineLevel="0" max="2312" min="2312" style="171" width="14.86"/>
    <col collapsed="false" customWidth="false" hidden="false" outlineLevel="0" max="2556" min="2313" style="171" width="9.14"/>
    <col collapsed="false" customWidth="true" hidden="false" outlineLevel="0" max="2557" min="2557" style="171" width="37.71"/>
    <col collapsed="false" customWidth="false" hidden="false" outlineLevel="0" max="2558" min="2558" style="171" width="9.14"/>
    <col collapsed="false" customWidth="true" hidden="false" outlineLevel="0" max="2559" min="2559" style="171" width="12.86"/>
    <col collapsed="false" customWidth="true" hidden="true" outlineLevel="0" max="2561" min="2560" style="171" width="11.53"/>
    <col collapsed="false" customWidth="true" hidden="false" outlineLevel="0" max="2562" min="2562" style="171" width="18.29"/>
    <col collapsed="false" customWidth="true" hidden="false" outlineLevel="0" max="2563" min="2563" style="171" width="64.85"/>
    <col collapsed="false" customWidth="false" hidden="false" outlineLevel="0" max="2567" min="2564" style="171" width="9.14"/>
    <col collapsed="false" customWidth="true" hidden="false" outlineLevel="0" max="2568" min="2568" style="171" width="14.86"/>
    <col collapsed="false" customWidth="false" hidden="false" outlineLevel="0" max="2812" min="2569" style="171" width="9.14"/>
    <col collapsed="false" customWidth="true" hidden="false" outlineLevel="0" max="2813" min="2813" style="171" width="37.71"/>
    <col collapsed="false" customWidth="false" hidden="false" outlineLevel="0" max="2814" min="2814" style="171" width="9.14"/>
    <col collapsed="false" customWidth="true" hidden="false" outlineLevel="0" max="2815" min="2815" style="171" width="12.86"/>
    <col collapsed="false" customWidth="true" hidden="true" outlineLevel="0" max="2817" min="2816" style="171" width="11.53"/>
    <col collapsed="false" customWidth="true" hidden="false" outlineLevel="0" max="2818" min="2818" style="171" width="18.29"/>
    <col collapsed="false" customWidth="true" hidden="false" outlineLevel="0" max="2819" min="2819" style="171" width="64.85"/>
    <col collapsed="false" customWidth="false" hidden="false" outlineLevel="0" max="2823" min="2820" style="171" width="9.14"/>
    <col collapsed="false" customWidth="true" hidden="false" outlineLevel="0" max="2824" min="2824" style="171" width="14.86"/>
    <col collapsed="false" customWidth="false" hidden="false" outlineLevel="0" max="3068" min="2825" style="171" width="9.14"/>
    <col collapsed="false" customWidth="true" hidden="false" outlineLevel="0" max="3069" min="3069" style="171" width="37.71"/>
    <col collapsed="false" customWidth="false" hidden="false" outlineLevel="0" max="3070" min="3070" style="171" width="9.14"/>
    <col collapsed="false" customWidth="true" hidden="false" outlineLevel="0" max="3071" min="3071" style="171" width="12.86"/>
    <col collapsed="false" customWidth="true" hidden="true" outlineLevel="0" max="3073" min="3072" style="171" width="11.53"/>
    <col collapsed="false" customWidth="true" hidden="false" outlineLevel="0" max="3074" min="3074" style="171" width="18.29"/>
    <col collapsed="false" customWidth="true" hidden="false" outlineLevel="0" max="3075" min="3075" style="171" width="64.85"/>
    <col collapsed="false" customWidth="false" hidden="false" outlineLevel="0" max="3079" min="3076" style="171" width="9.14"/>
    <col collapsed="false" customWidth="true" hidden="false" outlineLevel="0" max="3080" min="3080" style="171" width="14.86"/>
    <col collapsed="false" customWidth="false" hidden="false" outlineLevel="0" max="3324" min="3081" style="171" width="9.14"/>
    <col collapsed="false" customWidth="true" hidden="false" outlineLevel="0" max="3325" min="3325" style="171" width="37.71"/>
    <col collapsed="false" customWidth="false" hidden="false" outlineLevel="0" max="3326" min="3326" style="171" width="9.14"/>
    <col collapsed="false" customWidth="true" hidden="false" outlineLevel="0" max="3327" min="3327" style="171" width="12.86"/>
    <col collapsed="false" customWidth="true" hidden="true" outlineLevel="0" max="3329" min="3328" style="171" width="11.53"/>
    <col collapsed="false" customWidth="true" hidden="false" outlineLevel="0" max="3330" min="3330" style="171" width="18.29"/>
    <col collapsed="false" customWidth="true" hidden="false" outlineLevel="0" max="3331" min="3331" style="171" width="64.85"/>
    <col collapsed="false" customWidth="false" hidden="false" outlineLevel="0" max="3335" min="3332" style="171" width="9.14"/>
    <col collapsed="false" customWidth="true" hidden="false" outlineLevel="0" max="3336" min="3336" style="171" width="14.86"/>
    <col collapsed="false" customWidth="false" hidden="false" outlineLevel="0" max="3580" min="3337" style="171" width="9.14"/>
    <col collapsed="false" customWidth="true" hidden="false" outlineLevel="0" max="3581" min="3581" style="171" width="37.71"/>
    <col collapsed="false" customWidth="false" hidden="false" outlineLevel="0" max="3582" min="3582" style="171" width="9.14"/>
    <col collapsed="false" customWidth="true" hidden="false" outlineLevel="0" max="3583" min="3583" style="171" width="12.86"/>
    <col collapsed="false" customWidth="true" hidden="true" outlineLevel="0" max="3585" min="3584" style="171" width="11.53"/>
    <col collapsed="false" customWidth="true" hidden="false" outlineLevel="0" max="3586" min="3586" style="171" width="18.29"/>
    <col collapsed="false" customWidth="true" hidden="false" outlineLevel="0" max="3587" min="3587" style="171" width="64.85"/>
    <col collapsed="false" customWidth="false" hidden="false" outlineLevel="0" max="3591" min="3588" style="171" width="9.14"/>
    <col collapsed="false" customWidth="true" hidden="false" outlineLevel="0" max="3592" min="3592" style="171" width="14.86"/>
    <col collapsed="false" customWidth="false" hidden="false" outlineLevel="0" max="3836" min="3593" style="171" width="9.14"/>
    <col collapsed="false" customWidth="true" hidden="false" outlineLevel="0" max="3837" min="3837" style="171" width="37.71"/>
    <col collapsed="false" customWidth="false" hidden="false" outlineLevel="0" max="3838" min="3838" style="171" width="9.14"/>
    <col collapsed="false" customWidth="true" hidden="false" outlineLevel="0" max="3839" min="3839" style="171" width="12.86"/>
    <col collapsed="false" customWidth="true" hidden="true" outlineLevel="0" max="3841" min="3840" style="171" width="11.53"/>
    <col collapsed="false" customWidth="true" hidden="false" outlineLevel="0" max="3842" min="3842" style="171" width="18.29"/>
    <col collapsed="false" customWidth="true" hidden="false" outlineLevel="0" max="3843" min="3843" style="171" width="64.85"/>
    <col collapsed="false" customWidth="false" hidden="false" outlineLevel="0" max="3847" min="3844" style="171" width="9.14"/>
    <col collapsed="false" customWidth="true" hidden="false" outlineLevel="0" max="3848" min="3848" style="171" width="14.86"/>
    <col collapsed="false" customWidth="false" hidden="false" outlineLevel="0" max="4092" min="3849" style="171" width="9.14"/>
    <col collapsed="false" customWidth="true" hidden="false" outlineLevel="0" max="4093" min="4093" style="171" width="37.71"/>
    <col collapsed="false" customWidth="false" hidden="false" outlineLevel="0" max="4094" min="4094" style="171" width="9.14"/>
    <col collapsed="false" customWidth="true" hidden="false" outlineLevel="0" max="4095" min="4095" style="171" width="12.86"/>
    <col collapsed="false" customWidth="true" hidden="true" outlineLevel="0" max="4097" min="4096" style="171" width="11.53"/>
    <col collapsed="false" customWidth="true" hidden="false" outlineLevel="0" max="4098" min="4098" style="171" width="18.29"/>
    <col collapsed="false" customWidth="true" hidden="false" outlineLevel="0" max="4099" min="4099" style="171" width="64.85"/>
    <col collapsed="false" customWidth="false" hidden="false" outlineLevel="0" max="4103" min="4100" style="171" width="9.14"/>
    <col collapsed="false" customWidth="true" hidden="false" outlineLevel="0" max="4104" min="4104" style="171" width="14.86"/>
    <col collapsed="false" customWidth="false" hidden="false" outlineLevel="0" max="4348" min="4105" style="171" width="9.14"/>
    <col collapsed="false" customWidth="true" hidden="false" outlineLevel="0" max="4349" min="4349" style="171" width="37.71"/>
    <col collapsed="false" customWidth="false" hidden="false" outlineLevel="0" max="4350" min="4350" style="171" width="9.14"/>
    <col collapsed="false" customWidth="true" hidden="false" outlineLevel="0" max="4351" min="4351" style="171" width="12.86"/>
    <col collapsed="false" customWidth="true" hidden="true" outlineLevel="0" max="4353" min="4352" style="171" width="11.53"/>
    <col collapsed="false" customWidth="true" hidden="false" outlineLevel="0" max="4354" min="4354" style="171" width="18.29"/>
    <col collapsed="false" customWidth="true" hidden="false" outlineLevel="0" max="4355" min="4355" style="171" width="64.85"/>
    <col collapsed="false" customWidth="false" hidden="false" outlineLevel="0" max="4359" min="4356" style="171" width="9.14"/>
    <col collapsed="false" customWidth="true" hidden="false" outlineLevel="0" max="4360" min="4360" style="171" width="14.86"/>
    <col collapsed="false" customWidth="false" hidden="false" outlineLevel="0" max="4604" min="4361" style="171" width="9.14"/>
    <col collapsed="false" customWidth="true" hidden="false" outlineLevel="0" max="4605" min="4605" style="171" width="37.71"/>
    <col collapsed="false" customWidth="false" hidden="false" outlineLevel="0" max="4606" min="4606" style="171" width="9.14"/>
    <col collapsed="false" customWidth="true" hidden="false" outlineLevel="0" max="4607" min="4607" style="171" width="12.86"/>
    <col collapsed="false" customWidth="true" hidden="true" outlineLevel="0" max="4609" min="4608" style="171" width="11.53"/>
    <col collapsed="false" customWidth="true" hidden="false" outlineLevel="0" max="4610" min="4610" style="171" width="18.29"/>
    <col collapsed="false" customWidth="true" hidden="false" outlineLevel="0" max="4611" min="4611" style="171" width="64.85"/>
    <col collapsed="false" customWidth="false" hidden="false" outlineLevel="0" max="4615" min="4612" style="171" width="9.14"/>
    <col collapsed="false" customWidth="true" hidden="false" outlineLevel="0" max="4616" min="4616" style="171" width="14.86"/>
    <col collapsed="false" customWidth="false" hidden="false" outlineLevel="0" max="4860" min="4617" style="171" width="9.14"/>
    <col collapsed="false" customWidth="true" hidden="false" outlineLevel="0" max="4861" min="4861" style="171" width="37.71"/>
    <col collapsed="false" customWidth="false" hidden="false" outlineLevel="0" max="4862" min="4862" style="171" width="9.14"/>
    <col collapsed="false" customWidth="true" hidden="false" outlineLevel="0" max="4863" min="4863" style="171" width="12.86"/>
    <col collapsed="false" customWidth="true" hidden="true" outlineLevel="0" max="4865" min="4864" style="171" width="11.53"/>
    <col collapsed="false" customWidth="true" hidden="false" outlineLevel="0" max="4866" min="4866" style="171" width="18.29"/>
    <col collapsed="false" customWidth="true" hidden="false" outlineLevel="0" max="4867" min="4867" style="171" width="64.85"/>
    <col collapsed="false" customWidth="false" hidden="false" outlineLevel="0" max="4871" min="4868" style="171" width="9.14"/>
    <col collapsed="false" customWidth="true" hidden="false" outlineLevel="0" max="4872" min="4872" style="171" width="14.86"/>
    <col collapsed="false" customWidth="false" hidden="false" outlineLevel="0" max="5116" min="4873" style="171" width="9.14"/>
    <col collapsed="false" customWidth="true" hidden="false" outlineLevel="0" max="5117" min="5117" style="171" width="37.71"/>
    <col collapsed="false" customWidth="false" hidden="false" outlineLevel="0" max="5118" min="5118" style="171" width="9.14"/>
    <col collapsed="false" customWidth="true" hidden="false" outlineLevel="0" max="5119" min="5119" style="171" width="12.86"/>
    <col collapsed="false" customWidth="true" hidden="true" outlineLevel="0" max="5121" min="5120" style="171" width="11.53"/>
    <col collapsed="false" customWidth="true" hidden="false" outlineLevel="0" max="5122" min="5122" style="171" width="18.29"/>
    <col collapsed="false" customWidth="true" hidden="false" outlineLevel="0" max="5123" min="5123" style="171" width="64.85"/>
    <col collapsed="false" customWidth="false" hidden="false" outlineLevel="0" max="5127" min="5124" style="171" width="9.14"/>
    <col collapsed="false" customWidth="true" hidden="false" outlineLevel="0" max="5128" min="5128" style="171" width="14.86"/>
    <col collapsed="false" customWidth="false" hidden="false" outlineLevel="0" max="5372" min="5129" style="171" width="9.14"/>
    <col collapsed="false" customWidth="true" hidden="false" outlineLevel="0" max="5373" min="5373" style="171" width="37.71"/>
    <col collapsed="false" customWidth="false" hidden="false" outlineLevel="0" max="5374" min="5374" style="171" width="9.14"/>
    <col collapsed="false" customWidth="true" hidden="false" outlineLevel="0" max="5375" min="5375" style="171" width="12.86"/>
    <col collapsed="false" customWidth="true" hidden="true" outlineLevel="0" max="5377" min="5376" style="171" width="11.53"/>
    <col collapsed="false" customWidth="true" hidden="false" outlineLevel="0" max="5378" min="5378" style="171" width="18.29"/>
    <col collapsed="false" customWidth="true" hidden="false" outlineLevel="0" max="5379" min="5379" style="171" width="64.85"/>
    <col collapsed="false" customWidth="false" hidden="false" outlineLevel="0" max="5383" min="5380" style="171" width="9.14"/>
    <col collapsed="false" customWidth="true" hidden="false" outlineLevel="0" max="5384" min="5384" style="171" width="14.86"/>
    <col collapsed="false" customWidth="false" hidden="false" outlineLevel="0" max="5628" min="5385" style="171" width="9.14"/>
    <col collapsed="false" customWidth="true" hidden="false" outlineLevel="0" max="5629" min="5629" style="171" width="37.71"/>
    <col collapsed="false" customWidth="false" hidden="false" outlineLevel="0" max="5630" min="5630" style="171" width="9.14"/>
    <col collapsed="false" customWidth="true" hidden="false" outlineLevel="0" max="5631" min="5631" style="171" width="12.86"/>
    <col collapsed="false" customWidth="true" hidden="true" outlineLevel="0" max="5633" min="5632" style="171" width="11.53"/>
    <col collapsed="false" customWidth="true" hidden="false" outlineLevel="0" max="5634" min="5634" style="171" width="18.29"/>
    <col collapsed="false" customWidth="true" hidden="false" outlineLevel="0" max="5635" min="5635" style="171" width="64.85"/>
    <col collapsed="false" customWidth="false" hidden="false" outlineLevel="0" max="5639" min="5636" style="171" width="9.14"/>
    <col collapsed="false" customWidth="true" hidden="false" outlineLevel="0" max="5640" min="5640" style="171" width="14.86"/>
    <col collapsed="false" customWidth="false" hidden="false" outlineLevel="0" max="5884" min="5641" style="171" width="9.14"/>
    <col collapsed="false" customWidth="true" hidden="false" outlineLevel="0" max="5885" min="5885" style="171" width="37.71"/>
    <col collapsed="false" customWidth="false" hidden="false" outlineLevel="0" max="5886" min="5886" style="171" width="9.14"/>
    <col collapsed="false" customWidth="true" hidden="false" outlineLevel="0" max="5887" min="5887" style="171" width="12.86"/>
    <col collapsed="false" customWidth="true" hidden="true" outlineLevel="0" max="5889" min="5888" style="171" width="11.53"/>
    <col collapsed="false" customWidth="true" hidden="false" outlineLevel="0" max="5890" min="5890" style="171" width="18.29"/>
    <col collapsed="false" customWidth="true" hidden="false" outlineLevel="0" max="5891" min="5891" style="171" width="64.85"/>
    <col collapsed="false" customWidth="false" hidden="false" outlineLevel="0" max="5895" min="5892" style="171" width="9.14"/>
    <col collapsed="false" customWidth="true" hidden="false" outlineLevel="0" max="5896" min="5896" style="171" width="14.86"/>
    <col collapsed="false" customWidth="false" hidden="false" outlineLevel="0" max="6140" min="5897" style="171" width="9.14"/>
    <col collapsed="false" customWidth="true" hidden="false" outlineLevel="0" max="6141" min="6141" style="171" width="37.71"/>
    <col collapsed="false" customWidth="false" hidden="false" outlineLevel="0" max="6142" min="6142" style="171" width="9.14"/>
    <col collapsed="false" customWidth="true" hidden="false" outlineLevel="0" max="6143" min="6143" style="171" width="12.86"/>
    <col collapsed="false" customWidth="true" hidden="true" outlineLevel="0" max="6145" min="6144" style="171" width="11.53"/>
    <col collapsed="false" customWidth="true" hidden="false" outlineLevel="0" max="6146" min="6146" style="171" width="18.29"/>
    <col collapsed="false" customWidth="true" hidden="false" outlineLevel="0" max="6147" min="6147" style="171" width="64.85"/>
    <col collapsed="false" customWidth="false" hidden="false" outlineLevel="0" max="6151" min="6148" style="171" width="9.14"/>
    <col collapsed="false" customWidth="true" hidden="false" outlineLevel="0" max="6152" min="6152" style="171" width="14.86"/>
    <col collapsed="false" customWidth="false" hidden="false" outlineLevel="0" max="6396" min="6153" style="171" width="9.14"/>
    <col collapsed="false" customWidth="true" hidden="false" outlineLevel="0" max="6397" min="6397" style="171" width="37.71"/>
    <col collapsed="false" customWidth="false" hidden="false" outlineLevel="0" max="6398" min="6398" style="171" width="9.14"/>
    <col collapsed="false" customWidth="true" hidden="false" outlineLevel="0" max="6399" min="6399" style="171" width="12.86"/>
    <col collapsed="false" customWidth="true" hidden="true" outlineLevel="0" max="6401" min="6400" style="171" width="11.53"/>
    <col collapsed="false" customWidth="true" hidden="false" outlineLevel="0" max="6402" min="6402" style="171" width="18.29"/>
    <col collapsed="false" customWidth="true" hidden="false" outlineLevel="0" max="6403" min="6403" style="171" width="64.85"/>
    <col collapsed="false" customWidth="false" hidden="false" outlineLevel="0" max="6407" min="6404" style="171" width="9.14"/>
    <col collapsed="false" customWidth="true" hidden="false" outlineLevel="0" max="6408" min="6408" style="171" width="14.86"/>
    <col collapsed="false" customWidth="false" hidden="false" outlineLevel="0" max="6652" min="6409" style="171" width="9.14"/>
    <col collapsed="false" customWidth="true" hidden="false" outlineLevel="0" max="6653" min="6653" style="171" width="37.71"/>
    <col collapsed="false" customWidth="false" hidden="false" outlineLevel="0" max="6654" min="6654" style="171" width="9.14"/>
    <col collapsed="false" customWidth="true" hidden="false" outlineLevel="0" max="6655" min="6655" style="171" width="12.86"/>
    <col collapsed="false" customWidth="true" hidden="true" outlineLevel="0" max="6657" min="6656" style="171" width="11.53"/>
    <col collapsed="false" customWidth="true" hidden="false" outlineLevel="0" max="6658" min="6658" style="171" width="18.29"/>
    <col collapsed="false" customWidth="true" hidden="false" outlineLevel="0" max="6659" min="6659" style="171" width="64.85"/>
    <col collapsed="false" customWidth="false" hidden="false" outlineLevel="0" max="6663" min="6660" style="171" width="9.14"/>
    <col collapsed="false" customWidth="true" hidden="false" outlineLevel="0" max="6664" min="6664" style="171" width="14.86"/>
    <col collapsed="false" customWidth="false" hidden="false" outlineLevel="0" max="6908" min="6665" style="171" width="9.14"/>
    <col collapsed="false" customWidth="true" hidden="false" outlineLevel="0" max="6909" min="6909" style="171" width="37.71"/>
    <col collapsed="false" customWidth="false" hidden="false" outlineLevel="0" max="6910" min="6910" style="171" width="9.14"/>
    <col collapsed="false" customWidth="true" hidden="false" outlineLevel="0" max="6911" min="6911" style="171" width="12.86"/>
    <col collapsed="false" customWidth="true" hidden="true" outlineLevel="0" max="6913" min="6912" style="171" width="11.53"/>
    <col collapsed="false" customWidth="true" hidden="false" outlineLevel="0" max="6914" min="6914" style="171" width="18.29"/>
    <col collapsed="false" customWidth="true" hidden="false" outlineLevel="0" max="6915" min="6915" style="171" width="64.85"/>
    <col collapsed="false" customWidth="false" hidden="false" outlineLevel="0" max="6919" min="6916" style="171" width="9.14"/>
    <col collapsed="false" customWidth="true" hidden="false" outlineLevel="0" max="6920" min="6920" style="171" width="14.86"/>
    <col collapsed="false" customWidth="false" hidden="false" outlineLevel="0" max="7164" min="6921" style="171" width="9.14"/>
    <col collapsed="false" customWidth="true" hidden="false" outlineLevel="0" max="7165" min="7165" style="171" width="37.71"/>
    <col collapsed="false" customWidth="false" hidden="false" outlineLevel="0" max="7166" min="7166" style="171" width="9.14"/>
    <col collapsed="false" customWidth="true" hidden="false" outlineLevel="0" max="7167" min="7167" style="171" width="12.86"/>
    <col collapsed="false" customWidth="true" hidden="true" outlineLevel="0" max="7169" min="7168" style="171" width="11.53"/>
    <col collapsed="false" customWidth="true" hidden="false" outlineLevel="0" max="7170" min="7170" style="171" width="18.29"/>
    <col collapsed="false" customWidth="true" hidden="false" outlineLevel="0" max="7171" min="7171" style="171" width="64.85"/>
    <col collapsed="false" customWidth="false" hidden="false" outlineLevel="0" max="7175" min="7172" style="171" width="9.14"/>
    <col collapsed="false" customWidth="true" hidden="false" outlineLevel="0" max="7176" min="7176" style="171" width="14.86"/>
    <col collapsed="false" customWidth="false" hidden="false" outlineLevel="0" max="7420" min="7177" style="171" width="9.14"/>
    <col collapsed="false" customWidth="true" hidden="false" outlineLevel="0" max="7421" min="7421" style="171" width="37.71"/>
    <col collapsed="false" customWidth="false" hidden="false" outlineLevel="0" max="7422" min="7422" style="171" width="9.14"/>
    <col collapsed="false" customWidth="true" hidden="false" outlineLevel="0" max="7423" min="7423" style="171" width="12.86"/>
    <col collapsed="false" customWidth="true" hidden="true" outlineLevel="0" max="7425" min="7424" style="171" width="11.53"/>
    <col collapsed="false" customWidth="true" hidden="false" outlineLevel="0" max="7426" min="7426" style="171" width="18.29"/>
    <col collapsed="false" customWidth="true" hidden="false" outlineLevel="0" max="7427" min="7427" style="171" width="64.85"/>
    <col collapsed="false" customWidth="false" hidden="false" outlineLevel="0" max="7431" min="7428" style="171" width="9.14"/>
    <col collapsed="false" customWidth="true" hidden="false" outlineLevel="0" max="7432" min="7432" style="171" width="14.86"/>
    <col collapsed="false" customWidth="false" hidden="false" outlineLevel="0" max="7676" min="7433" style="171" width="9.14"/>
    <col collapsed="false" customWidth="true" hidden="false" outlineLevel="0" max="7677" min="7677" style="171" width="37.71"/>
    <col collapsed="false" customWidth="false" hidden="false" outlineLevel="0" max="7678" min="7678" style="171" width="9.14"/>
    <col collapsed="false" customWidth="true" hidden="false" outlineLevel="0" max="7679" min="7679" style="171" width="12.86"/>
    <col collapsed="false" customWidth="true" hidden="true" outlineLevel="0" max="7681" min="7680" style="171" width="11.53"/>
    <col collapsed="false" customWidth="true" hidden="false" outlineLevel="0" max="7682" min="7682" style="171" width="18.29"/>
    <col collapsed="false" customWidth="true" hidden="false" outlineLevel="0" max="7683" min="7683" style="171" width="64.85"/>
    <col collapsed="false" customWidth="false" hidden="false" outlineLevel="0" max="7687" min="7684" style="171" width="9.14"/>
    <col collapsed="false" customWidth="true" hidden="false" outlineLevel="0" max="7688" min="7688" style="171" width="14.86"/>
    <col collapsed="false" customWidth="false" hidden="false" outlineLevel="0" max="7932" min="7689" style="171" width="9.14"/>
    <col collapsed="false" customWidth="true" hidden="false" outlineLevel="0" max="7933" min="7933" style="171" width="37.71"/>
    <col collapsed="false" customWidth="false" hidden="false" outlineLevel="0" max="7934" min="7934" style="171" width="9.14"/>
    <col collapsed="false" customWidth="true" hidden="false" outlineLevel="0" max="7935" min="7935" style="171" width="12.86"/>
    <col collapsed="false" customWidth="true" hidden="true" outlineLevel="0" max="7937" min="7936" style="171" width="11.53"/>
    <col collapsed="false" customWidth="true" hidden="false" outlineLevel="0" max="7938" min="7938" style="171" width="18.29"/>
    <col collapsed="false" customWidth="true" hidden="false" outlineLevel="0" max="7939" min="7939" style="171" width="64.85"/>
    <col collapsed="false" customWidth="false" hidden="false" outlineLevel="0" max="7943" min="7940" style="171" width="9.14"/>
    <col collapsed="false" customWidth="true" hidden="false" outlineLevel="0" max="7944" min="7944" style="171" width="14.86"/>
    <col collapsed="false" customWidth="false" hidden="false" outlineLevel="0" max="8188" min="7945" style="171" width="9.14"/>
    <col collapsed="false" customWidth="true" hidden="false" outlineLevel="0" max="8189" min="8189" style="171" width="37.71"/>
    <col collapsed="false" customWidth="false" hidden="false" outlineLevel="0" max="8190" min="8190" style="171" width="9.14"/>
    <col collapsed="false" customWidth="true" hidden="false" outlineLevel="0" max="8191" min="8191" style="171" width="12.86"/>
    <col collapsed="false" customWidth="true" hidden="true" outlineLevel="0" max="8193" min="8192" style="171" width="11.53"/>
    <col collapsed="false" customWidth="true" hidden="false" outlineLevel="0" max="8194" min="8194" style="171" width="18.29"/>
    <col collapsed="false" customWidth="true" hidden="false" outlineLevel="0" max="8195" min="8195" style="171" width="64.85"/>
    <col collapsed="false" customWidth="false" hidden="false" outlineLevel="0" max="8199" min="8196" style="171" width="9.14"/>
    <col collapsed="false" customWidth="true" hidden="false" outlineLevel="0" max="8200" min="8200" style="171" width="14.86"/>
    <col collapsed="false" customWidth="false" hidden="false" outlineLevel="0" max="8444" min="8201" style="171" width="9.14"/>
    <col collapsed="false" customWidth="true" hidden="false" outlineLevel="0" max="8445" min="8445" style="171" width="37.71"/>
    <col collapsed="false" customWidth="false" hidden="false" outlineLevel="0" max="8446" min="8446" style="171" width="9.14"/>
    <col collapsed="false" customWidth="true" hidden="false" outlineLevel="0" max="8447" min="8447" style="171" width="12.86"/>
    <col collapsed="false" customWidth="true" hidden="true" outlineLevel="0" max="8449" min="8448" style="171" width="11.53"/>
    <col collapsed="false" customWidth="true" hidden="false" outlineLevel="0" max="8450" min="8450" style="171" width="18.29"/>
    <col collapsed="false" customWidth="true" hidden="false" outlineLevel="0" max="8451" min="8451" style="171" width="64.85"/>
    <col collapsed="false" customWidth="false" hidden="false" outlineLevel="0" max="8455" min="8452" style="171" width="9.14"/>
    <col collapsed="false" customWidth="true" hidden="false" outlineLevel="0" max="8456" min="8456" style="171" width="14.86"/>
    <col collapsed="false" customWidth="false" hidden="false" outlineLevel="0" max="8700" min="8457" style="171" width="9.14"/>
    <col collapsed="false" customWidth="true" hidden="false" outlineLevel="0" max="8701" min="8701" style="171" width="37.71"/>
    <col collapsed="false" customWidth="false" hidden="false" outlineLevel="0" max="8702" min="8702" style="171" width="9.14"/>
    <col collapsed="false" customWidth="true" hidden="false" outlineLevel="0" max="8703" min="8703" style="171" width="12.86"/>
    <col collapsed="false" customWidth="true" hidden="true" outlineLevel="0" max="8705" min="8704" style="171" width="11.53"/>
    <col collapsed="false" customWidth="true" hidden="false" outlineLevel="0" max="8706" min="8706" style="171" width="18.29"/>
    <col collapsed="false" customWidth="true" hidden="false" outlineLevel="0" max="8707" min="8707" style="171" width="64.85"/>
    <col collapsed="false" customWidth="false" hidden="false" outlineLevel="0" max="8711" min="8708" style="171" width="9.14"/>
    <col collapsed="false" customWidth="true" hidden="false" outlineLevel="0" max="8712" min="8712" style="171" width="14.86"/>
    <col collapsed="false" customWidth="false" hidden="false" outlineLevel="0" max="8956" min="8713" style="171" width="9.14"/>
    <col collapsed="false" customWidth="true" hidden="false" outlineLevel="0" max="8957" min="8957" style="171" width="37.71"/>
    <col collapsed="false" customWidth="false" hidden="false" outlineLevel="0" max="8958" min="8958" style="171" width="9.14"/>
    <col collapsed="false" customWidth="true" hidden="false" outlineLevel="0" max="8959" min="8959" style="171" width="12.86"/>
    <col collapsed="false" customWidth="true" hidden="true" outlineLevel="0" max="8961" min="8960" style="171" width="11.53"/>
    <col collapsed="false" customWidth="true" hidden="false" outlineLevel="0" max="8962" min="8962" style="171" width="18.29"/>
    <col collapsed="false" customWidth="true" hidden="false" outlineLevel="0" max="8963" min="8963" style="171" width="64.85"/>
    <col collapsed="false" customWidth="false" hidden="false" outlineLevel="0" max="8967" min="8964" style="171" width="9.14"/>
    <col collapsed="false" customWidth="true" hidden="false" outlineLevel="0" max="8968" min="8968" style="171" width="14.86"/>
    <col collapsed="false" customWidth="false" hidden="false" outlineLevel="0" max="9212" min="8969" style="171" width="9.14"/>
    <col collapsed="false" customWidth="true" hidden="false" outlineLevel="0" max="9213" min="9213" style="171" width="37.71"/>
    <col collapsed="false" customWidth="false" hidden="false" outlineLevel="0" max="9214" min="9214" style="171" width="9.14"/>
    <col collapsed="false" customWidth="true" hidden="false" outlineLevel="0" max="9215" min="9215" style="171" width="12.86"/>
    <col collapsed="false" customWidth="true" hidden="true" outlineLevel="0" max="9217" min="9216" style="171" width="11.53"/>
    <col collapsed="false" customWidth="true" hidden="false" outlineLevel="0" max="9218" min="9218" style="171" width="18.29"/>
    <col collapsed="false" customWidth="true" hidden="false" outlineLevel="0" max="9219" min="9219" style="171" width="64.85"/>
    <col collapsed="false" customWidth="false" hidden="false" outlineLevel="0" max="9223" min="9220" style="171" width="9.14"/>
    <col collapsed="false" customWidth="true" hidden="false" outlineLevel="0" max="9224" min="9224" style="171" width="14.86"/>
    <col collapsed="false" customWidth="false" hidden="false" outlineLevel="0" max="9468" min="9225" style="171" width="9.14"/>
    <col collapsed="false" customWidth="true" hidden="false" outlineLevel="0" max="9469" min="9469" style="171" width="37.71"/>
    <col collapsed="false" customWidth="false" hidden="false" outlineLevel="0" max="9470" min="9470" style="171" width="9.14"/>
    <col collapsed="false" customWidth="true" hidden="false" outlineLevel="0" max="9471" min="9471" style="171" width="12.86"/>
    <col collapsed="false" customWidth="true" hidden="true" outlineLevel="0" max="9473" min="9472" style="171" width="11.53"/>
    <col collapsed="false" customWidth="true" hidden="false" outlineLevel="0" max="9474" min="9474" style="171" width="18.29"/>
    <col collapsed="false" customWidth="true" hidden="false" outlineLevel="0" max="9475" min="9475" style="171" width="64.85"/>
    <col collapsed="false" customWidth="false" hidden="false" outlineLevel="0" max="9479" min="9476" style="171" width="9.14"/>
    <col collapsed="false" customWidth="true" hidden="false" outlineLevel="0" max="9480" min="9480" style="171" width="14.86"/>
    <col collapsed="false" customWidth="false" hidden="false" outlineLevel="0" max="9724" min="9481" style="171" width="9.14"/>
    <col collapsed="false" customWidth="true" hidden="false" outlineLevel="0" max="9725" min="9725" style="171" width="37.71"/>
    <col collapsed="false" customWidth="false" hidden="false" outlineLevel="0" max="9726" min="9726" style="171" width="9.14"/>
    <col collapsed="false" customWidth="true" hidden="false" outlineLevel="0" max="9727" min="9727" style="171" width="12.86"/>
    <col collapsed="false" customWidth="true" hidden="true" outlineLevel="0" max="9729" min="9728" style="171" width="11.53"/>
    <col collapsed="false" customWidth="true" hidden="false" outlineLevel="0" max="9730" min="9730" style="171" width="18.29"/>
    <col collapsed="false" customWidth="true" hidden="false" outlineLevel="0" max="9731" min="9731" style="171" width="64.85"/>
    <col collapsed="false" customWidth="false" hidden="false" outlineLevel="0" max="9735" min="9732" style="171" width="9.14"/>
    <col collapsed="false" customWidth="true" hidden="false" outlineLevel="0" max="9736" min="9736" style="171" width="14.86"/>
    <col collapsed="false" customWidth="false" hidden="false" outlineLevel="0" max="9980" min="9737" style="171" width="9.14"/>
    <col collapsed="false" customWidth="true" hidden="false" outlineLevel="0" max="9981" min="9981" style="171" width="37.71"/>
    <col collapsed="false" customWidth="false" hidden="false" outlineLevel="0" max="9982" min="9982" style="171" width="9.14"/>
    <col collapsed="false" customWidth="true" hidden="false" outlineLevel="0" max="9983" min="9983" style="171" width="12.86"/>
    <col collapsed="false" customWidth="true" hidden="true" outlineLevel="0" max="9985" min="9984" style="171" width="11.53"/>
    <col collapsed="false" customWidth="true" hidden="false" outlineLevel="0" max="9986" min="9986" style="171" width="18.29"/>
    <col collapsed="false" customWidth="true" hidden="false" outlineLevel="0" max="9987" min="9987" style="171" width="64.85"/>
    <col collapsed="false" customWidth="false" hidden="false" outlineLevel="0" max="9991" min="9988" style="171" width="9.14"/>
    <col collapsed="false" customWidth="true" hidden="false" outlineLevel="0" max="9992" min="9992" style="171" width="14.86"/>
    <col collapsed="false" customWidth="false" hidden="false" outlineLevel="0" max="10236" min="9993" style="171" width="9.14"/>
    <col collapsed="false" customWidth="true" hidden="false" outlineLevel="0" max="10237" min="10237" style="171" width="37.71"/>
    <col collapsed="false" customWidth="false" hidden="false" outlineLevel="0" max="10238" min="10238" style="171" width="9.14"/>
    <col collapsed="false" customWidth="true" hidden="false" outlineLevel="0" max="10239" min="10239" style="171" width="12.86"/>
    <col collapsed="false" customWidth="true" hidden="true" outlineLevel="0" max="10241" min="10240" style="171" width="11.53"/>
    <col collapsed="false" customWidth="true" hidden="false" outlineLevel="0" max="10242" min="10242" style="171" width="18.29"/>
    <col collapsed="false" customWidth="true" hidden="false" outlineLevel="0" max="10243" min="10243" style="171" width="64.85"/>
    <col collapsed="false" customWidth="false" hidden="false" outlineLevel="0" max="10247" min="10244" style="171" width="9.14"/>
    <col collapsed="false" customWidth="true" hidden="false" outlineLevel="0" max="10248" min="10248" style="171" width="14.86"/>
    <col collapsed="false" customWidth="false" hidden="false" outlineLevel="0" max="10492" min="10249" style="171" width="9.14"/>
    <col collapsed="false" customWidth="true" hidden="false" outlineLevel="0" max="10493" min="10493" style="171" width="37.71"/>
    <col collapsed="false" customWidth="false" hidden="false" outlineLevel="0" max="10494" min="10494" style="171" width="9.14"/>
    <col collapsed="false" customWidth="true" hidden="false" outlineLevel="0" max="10495" min="10495" style="171" width="12.86"/>
    <col collapsed="false" customWidth="true" hidden="true" outlineLevel="0" max="10497" min="10496" style="171" width="11.53"/>
    <col collapsed="false" customWidth="true" hidden="false" outlineLevel="0" max="10498" min="10498" style="171" width="18.29"/>
    <col collapsed="false" customWidth="true" hidden="false" outlineLevel="0" max="10499" min="10499" style="171" width="64.85"/>
    <col collapsed="false" customWidth="false" hidden="false" outlineLevel="0" max="10503" min="10500" style="171" width="9.14"/>
    <col collapsed="false" customWidth="true" hidden="false" outlineLevel="0" max="10504" min="10504" style="171" width="14.86"/>
    <col collapsed="false" customWidth="false" hidden="false" outlineLevel="0" max="10748" min="10505" style="171" width="9.14"/>
    <col collapsed="false" customWidth="true" hidden="false" outlineLevel="0" max="10749" min="10749" style="171" width="37.71"/>
    <col collapsed="false" customWidth="false" hidden="false" outlineLevel="0" max="10750" min="10750" style="171" width="9.14"/>
    <col collapsed="false" customWidth="true" hidden="false" outlineLevel="0" max="10751" min="10751" style="171" width="12.86"/>
    <col collapsed="false" customWidth="true" hidden="true" outlineLevel="0" max="10753" min="10752" style="171" width="11.53"/>
    <col collapsed="false" customWidth="true" hidden="false" outlineLevel="0" max="10754" min="10754" style="171" width="18.29"/>
    <col collapsed="false" customWidth="true" hidden="false" outlineLevel="0" max="10755" min="10755" style="171" width="64.85"/>
    <col collapsed="false" customWidth="false" hidden="false" outlineLevel="0" max="10759" min="10756" style="171" width="9.14"/>
    <col collapsed="false" customWidth="true" hidden="false" outlineLevel="0" max="10760" min="10760" style="171" width="14.86"/>
    <col collapsed="false" customWidth="false" hidden="false" outlineLevel="0" max="11004" min="10761" style="171" width="9.14"/>
    <col collapsed="false" customWidth="true" hidden="false" outlineLevel="0" max="11005" min="11005" style="171" width="37.71"/>
    <col collapsed="false" customWidth="false" hidden="false" outlineLevel="0" max="11006" min="11006" style="171" width="9.14"/>
    <col collapsed="false" customWidth="true" hidden="false" outlineLevel="0" max="11007" min="11007" style="171" width="12.86"/>
    <col collapsed="false" customWidth="true" hidden="true" outlineLevel="0" max="11009" min="11008" style="171" width="11.53"/>
    <col collapsed="false" customWidth="true" hidden="false" outlineLevel="0" max="11010" min="11010" style="171" width="18.29"/>
    <col collapsed="false" customWidth="true" hidden="false" outlineLevel="0" max="11011" min="11011" style="171" width="64.85"/>
    <col collapsed="false" customWidth="false" hidden="false" outlineLevel="0" max="11015" min="11012" style="171" width="9.14"/>
    <col collapsed="false" customWidth="true" hidden="false" outlineLevel="0" max="11016" min="11016" style="171" width="14.86"/>
    <col collapsed="false" customWidth="false" hidden="false" outlineLevel="0" max="11260" min="11017" style="171" width="9.14"/>
    <col collapsed="false" customWidth="true" hidden="false" outlineLevel="0" max="11261" min="11261" style="171" width="37.71"/>
    <col collapsed="false" customWidth="false" hidden="false" outlineLevel="0" max="11262" min="11262" style="171" width="9.14"/>
    <col collapsed="false" customWidth="true" hidden="false" outlineLevel="0" max="11263" min="11263" style="171" width="12.86"/>
    <col collapsed="false" customWidth="true" hidden="true" outlineLevel="0" max="11265" min="11264" style="171" width="11.53"/>
    <col collapsed="false" customWidth="true" hidden="false" outlineLevel="0" max="11266" min="11266" style="171" width="18.29"/>
    <col collapsed="false" customWidth="true" hidden="false" outlineLevel="0" max="11267" min="11267" style="171" width="64.85"/>
    <col collapsed="false" customWidth="false" hidden="false" outlineLevel="0" max="11271" min="11268" style="171" width="9.14"/>
    <col collapsed="false" customWidth="true" hidden="false" outlineLevel="0" max="11272" min="11272" style="171" width="14.86"/>
    <col collapsed="false" customWidth="false" hidden="false" outlineLevel="0" max="11516" min="11273" style="171" width="9.14"/>
    <col collapsed="false" customWidth="true" hidden="false" outlineLevel="0" max="11517" min="11517" style="171" width="37.71"/>
    <col collapsed="false" customWidth="false" hidden="false" outlineLevel="0" max="11518" min="11518" style="171" width="9.14"/>
    <col collapsed="false" customWidth="true" hidden="false" outlineLevel="0" max="11519" min="11519" style="171" width="12.86"/>
    <col collapsed="false" customWidth="true" hidden="true" outlineLevel="0" max="11521" min="11520" style="171" width="11.53"/>
    <col collapsed="false" customWidth="true" hidden="false" outlineLevel="0" max="11522" min="11522" style="171" width="18.29"/>
    <col collapsed="false" customWidth="true" hidden="false" outlineLevel="0" max="11523" min="11523" style="171" width="64.85"/>
    <col collapsed="false" customWidth="false" hidden="false" outlineLevel="0" max="11527" min="11524" style="171" width="9.14"/>
    <col collapsed="false" customWidth="true" hidden="false" outlineLevel="0" max="11528" min="11528" style="171" width="14.86"/>
    <col collapsed="false" customWidth="false" hidden="false" outlineLevel="0" max="11772" min="11529" style="171" width="9.14"/>
    <col collapsed="false" customWidth="true" hidden="false" outlineLevel="0" max="11773" min="11773" style="171" width="37.71"/>
    <col collapsed="false" customWidth="false" hidden="false" outlineLevel="0" max="11774" min="11774" style="171" width="9.14"/>
    <col collapsed="false" customWidth="true" hidden="false" outlineLevel="0" max="11775" min="11775" style="171" width="12.86"/>
    <col collapsed="false" customWidth="true" hidden="true" outlineLevel="0" max="11777" min="11776" style="171" width="11.53"/>
    <col collapsed="false" customWidth="true" hidden="false" outlineLevel="0" max="11778" min="11778" style="171" width="18.29"/>
    <col collapsed="false" customWidth="true" hidden="false" outlineLevel="0" max="11779" min="11779" style="171" width="64.85"/>
    <col collapsed="false" customWidth="false" hidden="false" outlineLevel="0" max="11783" min="11780" style="171" width="9.14"/>
    <col collapsed="false" customWidth="true" hidden="false" outlineLevel="0" max="11784" min="11784" style="171" width="14.86"/>
    <col collapsed="false" customWidth="false" hidden="false" outlineLevel="0" max="12028" min="11785" style="171" width="9.14"/>
    <col collapsed="false" customWidth="true" hidden="false" outlineLevel="0" max="12029" min="12029" style="171" width="37.71"/>
    <col collapsed="false" customWidth="false" hidden="false" outlineLevel="0" max="12030" min="12030" style="171" width="9.14"/>
    <col collapsed="false" customWidth="true" hidden="false" outlineLevel="0" max="12031" min="12031" style="171" width="12.86"/>
    <col collapsed="false" customWidth="true" hidden="true" outlineLevel="0" max="12033" min="12032" style="171" width="11.53"/>
    <col collapsed="false" customWidth="true" hidden="false" outlineLevel="0" max="12034" min="12034" style="171" width="18.29"/>
    <col collapsed="false" customWidth="true" hidden="false" outlineLevel="0" max="12035" min="12035" style="171" width="64.85"/>
    <col collapsed="false" customWidth="false" hidden="false" outlineLevel="0" max="12039" min="12036" style="171" width="9.14"/>
    <col collapsed="false" customWidth="true" hidden="false" outlineLevel="0" max="12040" min="12040" style="171" width="14.86"/>
    <col collapsed="false" customWidth="false" hidden="false" outlineLevel="0" max="12284" min="12041" style="171" width="9.14"/>
    <col collapsed="false" customWidth="true" hidden="false" outlineLevel="0" max="12285" min="12285" style="171" width="37.71"/>
    <col collapsed="false" customWidth="false" hidden="false" outlineLevel="0" max="12286" min="12286" style="171" width="9.14"/>
    <col collapsed="false" customWidth="true" hidden="false" outlineLevel="0" max="12287" min="12287" style="171" width="12.86"/>
    <col collapsed="false" customWidth="true" hidden="true" outlineLevel="0" max="12289" min="12288" style="171" width="11.53"/>
    <col collapsed="false" customWidth="true" hidden="false" outlineLevel="0" max="12290" min="12290" style="171" width="18.29"/>
    <col collapsed="false" customWidth="true" hidden="false" outlineLevel="0" max="12291" min="12291" style="171" width="64.85"/>
    <col collapsed="false" customWidth="false" hidden="false" outlineLevel="0" max="12295" min="12292" style="171" width="9.14"/>
    <col collapsed="false" customWidth="true" hidden="false" outlineLevel="0" max="12296" min="12296" style="171" width="14.86"/>
    <col collapsed="false" customWidth="false" hidden="false" outlineLevel="0" max="12540" min="12297" style="171" width="9.14"/>
    <col collapsed="false" customWidth="true" hidden="false" outlineLevel="0" max="12541" min="12541" style="171" width="37.71"/>
    <col collapsed="false" customWidth="false" hidden="false" outlineLevel="0" max="12542" min="12542" style="171" width="9.14"/>
    <col collapsed="false" customWidth="true" hidden="false" outlineLevel="0" max="12543" min="12543" style="171" width="12.86"/>
    <col collapsed="false" customWidth="true" hidden="true" outlineLevel="0" max="12545" min="12544" style="171" width="11.53"/>
    <col collapsed="false" customWidth="true" hidden="false" outlineLevel="0" max="12546" min="12546" style="171" width="18.29"/>
    <col collapsed="false" customWidth="true" hidden="false" outlineLevel="0" max="12547" min="12547" style="171" width="64.85"/>
    <col collapsed="false" customWidth="false" hidden="false" outlineLevel="0" max="12551" min="12548" style="171" width="9.14"/>
    <col collapsed="false" customWidth="true" hidden="false" outlineLevel="0" max="12552" min="12552" style="171" width="14.86"/>
    <col collapsed="false" customWidth="false" hidden="false" outlineLevel="0" max="12796" min="12553" style="171" width="9.14"/>
    <col collapsed="false" customWidth="true" hidden="false" outlineLevel="0" max="12797" min="12797" style="171" width="37.71"/>
    <col collapsed="false" customWidth="false" hidden="false" outlineLevel="0" max="12798" min="12798" style="171" width="9.14"/>
    <col collapsed="false" customWidth="true" hidden="false" outlineLevel="0" max="12799" min="12799" style="171" width="12.86"/>
    <col collapsed="false" customWidth="true" hidden="true" outlineLevel="0" max="12801" min="12800" style="171" width="11.53"/>
    <col collapsed="false" customWidth="true" hidden="false" outlineLevel="0" max="12802" min="12802" style="171" width="18.29"/>
    <col collapsed="false" customWidth="true" hidden="false" outlineLevel="0" max="12803" min="12803" style="171" width="64.85"/>
    <col collapsed="false" customWidth="false" hidden="false" outlineLevel="0" max="12807" min="12804" style="171" width="9.14"/>
    <col collapsed="false" customWidth="true" hidden="false" outlineLevel="0" max="12808" min="12808" style="171" width="14.86"/>
    <col collapsed="false" customWidth="false" hidden="false" outlineLevel="0" max="13052" min="12809" style="171" width="9.14"/>
    <col collapsed="false" customWidth="true" hidden="false" outlineLevel="0" max="13053" min="13053" style="171" width="37.71"/>
    <col collapsed="false" customWidth="false" hidden="false" outlineLevel="0" max="13054" min="13054" style="171" width="9.14"/>
    <col collapsed="false" customWidth="true" hidden="false" outlineLevel="0" max="13055" min="13055" style="171" width="12.86"/>
    <col collapsed="false" customWidth="true" hidden="true" outlineLevel="0" max="13057" min="13056" style="171" width="11.53"/>
    <col collapsed="false" customWidth="true" hidden="false" outlineLevel="0" max="13058" min="13058" style="171" width="18.29"/>
    <col collapsed="false" customWidth="true" hidden="false" outlineLevel="0" max="13059" min="13059" style="171" width="64.85"/>
    <col collapsed="false" customWidth="false" hidden="false" outlineLevel="0" max="13063" min="13060" style="171" width="9.14"/>
    <col collapsed="false" customWidth="true" hidden="false" outlineLevel="0" max="13064" min="13064" style="171" width="14.86"/>
    <col collapsed="false" customWidth="false" hidden="false" outlineLevel="0" max="13308" min="13065" style="171" width="9.14"/>
    <col collapsed="false" customWidth="true" hidden="false" outlineLevel="0" max="13309" min="13309" style="171" width="37.71"/>
    <col collapsed="false" customWidth="false" hidden="false" outlineLevel="0" max="13310" min="13310" style="171" width="9.14"/>
    <col collapsed="false" customWidth="true" hidden="false" outlineLevel="0" max="13311" min="13311" style="171" width="12.86"/>
    <col collapsed="false" customWidth="true" hidden="true" outlineLevel="0" max="13313" min="13312" style="171" width="11.53"/>
    <col collapsed="false" customWidth="true" hidden="false" outlineLevel="0" max="13314" min="13314" style="171" width="18.29"/>
    <col collapsed="false" customWidth="true" hidden="false" outlineLevel="0" max="13315" min="13315" style="171" width="64.85"/>
    <col collapsed="false" customWidth="false" hidden="false" outlineLevel="0" max="13319" min="13316" style="171" width="9.14"/>
    <col collapsed="false" customWidth="true" hidden="false" outlineLevel="0" max="13320" min="13320" style="171" width="14.86"/>
    <col collapsed="false" customWidth="false" hidden="false" outlineLevel="0" max="13564" min="13321" style="171" width="9.14"/>
    <col collapsed="false" customWidth="true" hidden="false" outlineLevel="0" max="13565" min="13565" style="171" width="37.71"/>
    <col collapsed="false" customWidth="false" hidden="false" outlineLevel="0" max="13566" min="13566" style="171" width="9.14"/>
    <col collapsed="false" customWidth="true" hidden="false" outlineLevel="0" max="13567" min="13567" style="171" width="12.86"/>
    <col collapsed="false" customWidth="true" hidden="true" outlineLevel="0" max="13569" min="13568" style="171" width="11.53"/>
    <col collapsed="false" customWidth="true" hidden="false" outlineLevel="0" max="13570" min="13570" style="171" width="18.29"/>
    <col collapsed="false" customWidth="true" hidden="false" outlineLevel="0" max="13571" min="13571" style="171" width="64.85"/>
    <col collapsed="false" customWidth="false" hidden="false" outlineLevel="0" max="13575" min="13572" style="171" width="9.14"/>
    <col collapsed="false" customWidth="true" hidden="false" outlineLevel="0" max="13576" min="13576" style="171" width="14.86"/>
    <col collapsed="false" customWidth="false" hidden="false" outlineLevel="0" max="13820" min="13577" style="171" width="9.14"/>
    <col collapsed="false" customWidth="true" hidden="false" outlineLevel="0" max="13821" min="13821" style="171" width="37.71"/>
    <col collapsed="false" customWidth="false" hidden="false" outlineLevel="0" max="13822" min="13822" style="171" width="9.14"/>
    <col collapsed="false" customWidth="true" hidden="false" outlineLevel="0" max="13823" min="13823" style="171" width="12.86"/>
    <col collapsed="false" customWidth="true" hidden="true" outlineLevel="0" max="13825" min="13824" style="171" width="11.53"/>
    <col collapsed="false" customWidth="true" hidden="false" outlineLevel="0" max="13826" min="13826" style="171" width="18.29"/>
    <col collapsed="false" customWidth="true" hidden="false" outlineLevel="0" max="13827" min="13827" style="171" width="64.85"/>
    <col collapsed="false" customWidth="false" hidden="false" outlineLevel="0" max="13831" min="13828" style="171" width="9.14"/>
    <col collapsed="false" customWidth="true" hidden="false" outlineLevel="0" max="13832" min="13832" style="171" width="14.86"/>
    <col collapsed="false" customWidth="false" hidden="false" outlineLevel="0" max="14076" min="13833" style="171" width="9.14"/>
    <col collapsed="false" customWidth="true" hidden="false" outlineLevel="0" max="14077" min="14077" style="171" width="37.71"/>
    <col collapsed="false" customWidth="false" hidden="false" outlineLevel="0" max="14078" min="14078" style="171" width="9.14"/>
    <col collapsed="false" customWidth="true" hidden="false" outlineLevel="0" max="14079" min="14079" style="171" width="12.86"/>
    <col collapsed="false" customWidth="true" hidden="true" outlineLevel="0" max="14081" min="14080" style="171" width="11.53"/>
    <col collapsed="false" customWidth="true" hidden="false" outlineLevel="0" max="14082" min="14082" style="171" width="18.29"/>
    <col collapsed="false" customWidth="true" hidden="false" outlineLevel="0" max="14083" min="14083" style="171" width="64.85"/>
    <col collapsed="false" customWidth="false" hidden="false" outlineLevel="0" max="14087" min="14084" style="171" width="9.14"/>
    <col collapsed="false" customWidth="true" hidden="false" outlineLevel="0" max="14088" min="14088" style="171" width="14.86"/>
    <col collapsed="false" customWidth="false" hidden="false" outlineLevel="0" max="14332" min="14089" style="171" width="9.14"/>
    <col collapsed="false" customWidth="true" hidden="false" outlineLevel="0" max="14333" min="14333" style="171" width="37.71"/>
    <col collapsed="false" customWidth="false" hidden="false" outlineLevel="0" max="14334" min="14334" style="171" width="9.14"/>
    <col collapsed="false" customWidth="true" hidden="false" outlineLevel="0" max="14335" min="14335" style="171" width="12.86"/>
    <col collapsed="false" customWidth="true" hidden="true" outlineLevel="0" max="14337" min="14336" style="171" width="11.53"/>
    <col collapsed="false" customWidth="true" hidden="false" outlineLevel="0" max="14338" min="14338" style="171" width="18.29"/>
    <col collapsed="false" customWidth="true" hidden="false" outlineLevel="0" max="14339" min="14339" style="171" width="64.85"/>
    <col collapsed="false" customWidth="false" hidden="false" outlineLevel="0" max="14343" min="14340" style="171" width="9.14"/>
    <col collapsed="false" customWidth="true" hidden="false" outlineLevel="0" max="14344" min="14344" style="171" width="14.86"/>
    <col collapsed="false" customWidth="false" hidden="false" outlineLevel="0" max="14588" min="14345" style="171" width="9.14"/>
    <col collapsed="false" customWidth="true" hidden="false" outlineLevel="0" max="14589" min="14589" style="171" width="37.71"/>
    <col collapsed="false" customWidth="false" hidden="false" outlineLevel="0" max="14590" min="14590" style="171" width="9.14"/>
    <col collapsed="false" customWidth="true" hidden="false" outlineLevel="0" max="14591" min="14591" style="171" width="12.86"/>
    <col collapsed="false" customWidth="true" hidden="true" outlineLevel="0" max="14593" min="14592" style="171" width="11.53"/>
    <col collapsed="false" customWidth="true" hidden="false" outlineLevel="0" max="14594" min="14594" style="171" width="18.29"/>
    <col collapsed="false" customWidth="true" hidden="false" outlineLevel="0" max="14595" min="14595" style="171" width="64.85"/>
    <col collapsed="false" customWidth="false" hidden="false" outlineLevel="0" max="14599" min="14596" style="171" width="9.14"/>
    <col collapsed="false" customWidth="true" hidden="false" outlineLevel="0" max="14600" min="14600" style="171" width="14.86"/>
    <col collapsed="false" customWidth="false" hidden="false" outlineLevel="0" max="14844" min="14601" style="171" width="9.14"/>
    <col collapsed="false" customWidth="true" hidden="false" outlineLevel="0" max="14845" min="14845" style="171" width="37.71"/>
    <col collapsed="false" customWidth="false" hidden="false" outlineLevel="0" max="14846" min="14846" style="171" width="9.14"/>
    <col collapsed="false" customWidth="true" hidden="false" outlineLevel="0" max="14847" min="14847" style="171" width="12.86"/>
    <col collapsed="false" customWidth="true" hidden="true" outlineLevel="0" max="14849" min="14848" style="171" width="11.53"/>
    <col collapsed="false" customWidth="true" hidden="false" outlineLevel="0" max="14850" min="14850" style="171" width="18.29"/>
    <col collapsed="false" customWidth="true" hidden="false" outlineLevel="0" max="14851" min="14851" style="171" width="64.85"/>
    <col collapsed="false" customWidth="false" hidden="false" outlineLevel="0" max="14855" min="14852" style="171" width="9.14"/>
    <col collapsed="false" customWidth="true" hidden="false" outlineLevel="0" max="14856" min="14856" style="171" width="14.86"/>
    <col collapsed="false" customWidth="false" hidden="false" outlineLevel="0" max="15100" min="14857" style="171" width="9.14"/>
    <col collapsed="false" customWidth="true" hidden="false" outlineLevel="0" max="15101" min="15101" style="171" width="37.71"/>
    <col collapsed="false" customWidth="false" hidden="false" outlineLevel="0" max="15102" min="15102" style="171" width="9.14"/>
    <col collapsed="false" customWidth="true" hidden="false" outlineLevel="0" max="15103" min="15103" style="171" width="12.86"/>
    <col collapsed="false" customWidth="true" hidden="true" outlineLevel="0" max="15105" min="15104" style="171" width="11.53"/>
    <col collapsed="false" customWidth="true" hidden="false" outlineLevel="0" max="15106" min="15106" style="171" width="18.29"/>
    <col collapsed="false" customWidth="true" hidden="false" outlineLevel="0" max="15107" min="15107" style="171" width="64.85"/>
    <col collapsed="false" customWidth="false" hidden="false" outlineLevel="0" max="15111" min="15108" style="171" width="9.14"/>
    <col collapsed="false" customWidth="true" hidden="false" outlineLevel="0" max="15112" min="15112" style="171" width="14.86"/>
    <col collapsed="false" customWidth="false" hidden="false" outlineLevel="0" max="15356" min="15113" style="171" width="9.14"/>
    <col collapsed="false" customWidth="true" hidden="false" outlineLevel="0" max="15357" min="15357" style="171" width="37.71"/>
    <col collapsed="false" customWidth="false" hidden="false" outlineLevel="0" max="15358" min="15358" style="171" width="9.14"/>
    <col collapsed="false" customWidth="true" hidden="false" outlineLevel="0" max="15359" min="15359" style="171" width="12.86"/>
    <col collapsed="false" customWidth="true" hidden="true" outlineLevel="0" max="15361" min="15360" style="171" width="11.53"/>
    <col collapsed="false" customWidth="true" hidden="false" outlineLevel="0" max="15362" min="15362" style="171" width="18.29"/>
    <col collapsed="false" customWidth="true" hidden="false" outlineLevel="0" max="15363" min="15363" style="171" width="64.85"/>
    <col collapsed="false" customWidth="false" hidden="false" outlineLevel="0" max="15367" min="15364" style="171" width="9.14"/>
    <col collapsed="false" customWidth="true" hidden="false" outlineLevel="0" max="15368" min="15368" style="171" width="14.86"/>
    <col collapsed="false" customWidth="false" hidden="false" outlineLevel="0" max="15612" min="15369" style="171" width="9.14"/>
    <col collapsed="false" customWidth="true" hidden="false" outlineLevel="0" max="15613" min="15613" style="171" width="37.71"/>
    <col collapsed="false" customWidth="false" hidden="false" outlineLevel="0" max="15614" min="15614" style="171" width="9.14"/>
    <col collapsed="false" customWidth="true" hidden="false" outlineLevel="0" max="15615" min="15615" style="171" width="12.86"/>
    <col collapsed="false" customWidth="true" hidden="true" outlineLevel="0" max="15617" min="15616" style="171" width="11.53"/>
    <col collapsed="false" customWidth="true" hidden="false" outlineLevel="0" max="15618" min="15618" style="171" width="18.29"/>
    <col collapsed="false" customWidth="true" hidden="false" outlineLevel="0" max="15619" min="15619" style="171" width="64.85"/>
    <col collapsed="false" customWidth="false" hidden="false" outlineLevel="0" max="15623" min="15620" style="171" width="9.14"/>
    <col collapsed="false" customWidth="true" hidden="false" outlineLevel="0" max="15624" min="15624" style="171" width="14.86"/>
    <col collapsed="false" customWidth="false" hidden="false" outlineLevel="0" max="15868" min="15625" style="171" width="9.14"/>
    <col collapsed="false" customWidth="true" hidden="false" outlineLevel="0" max="15869" min="15869" style="171" width="37.71"/>
    <col collapsed="false" customWidth="false" hidden="false" outlineLevel="0" max="15870" min="15870" style="171" width="9.14"/>
    <col collapsed="false" customWidth="true" hidden="false" outlineLevel="0" max="15871" min="15871" style="171" width="12.86"/>
    <col collapsed="false" customWidth="true" hidden="true" outlineLevel="0" max="15873" min="15872" style="171" width="11.53"/>
    <col collapsed="false" customWidth="true" hidden="false" outlineLevel="0" max="15874" min="15874" style="171" width="18.29"/>
    <col collapsed="false" customWidth="true" hidden="false" outlineLevel="0" max="15875" min="15875" style="171" width="64.85"/>
    <col collapsed="false" customWidth="false" hidden="false" outlineLevel="0" max="15879" min="15876" style="171" width="9.14"/>
    <col collapsed="false" customWidth="true" hidden="false" outlineLevel="0" max="15880" min="15880" style="171" width="14.86"/>
    <col collapsed="false" customWidth="false" hidden="false" outlineLevel="0" max="16124" min="15881" style="171" width="9.14"/>
    <col collapsed="false" customWidth="true" hidden="false" outlineLevel="0" max="16125" min="16125" style="171" width="37.71"/>
    <col collapsed="false" customWidth="false" hidden="false" outlineLevel="0" max="16126" min="16126" style="171" width="9.14"/>
    <col collapsed="false" customWidth="true" hidden="false" outlineLevel="0" max="16127" min="16127" style="171" width="12.86"/>
    <col collapsed="false" customWidth="true" hidden="true" outlineLevel="0" max="16129" min="16128" style="171" width="11.53"/>
    <col collapsed="false" customWidth="true" hidden="false" outlineLevel="0" max="16130" min="16130" style="171" width="18.29"/>
    <col collapsed="false" customWidth="true" hidden="false" outlineLevel="0" max="16131" min="16131" style="171" width="64.85"/>
    <col collapsed="false" customWidth="false" hidden="false" outlineLevel="0" max="16135" min="16132" style="171" width="9.14"/>
    <col collapsed="false" customWidth="true" hidden="false" outlineLevel="0" max="16136" min="16136" style="171" width="14.86"/>
    <col collapsed="false" customWidth="false" hidden="false" outlineLevel="0" max="16384" min="16137" style="171"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1" t="str">
        <f aca="false">'5. анализ эконом эфф'!A5:AR5</f>
        <v>Год раскрытия информации: 2025 год</v>
      </c>
      <c r="B5" s="81"/>
      <c r="C5" s="81"/>
      <c r="D5" s="81"/>
      <c r="E5" s="81"/>
      <c r="F5" s="81"/>
      <c r="G5" s="81"/>
      <c r="H5" s="81"/>
      <c r="I5" s="81"/>
      <c r="J5" s="81"/>
      <c r="K5" s="81"/>
      <c r="L5" s="81"/>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2"/>
      <c r="B6" s="172"/>
      <c r="C6" s="172"/>
      <c r="D6" s="172"/>
      <c r="E6" s="172"/>
      <c r="F6" s="172"/>
      <c r="G6" s="172"/>
      <c r="H6" s="172"/>
      <c r="I6" s="172"/>
      <c r="J6" s="172"/>
      <c r="K6" s="6"/>
      <c r="L6" s="172"/>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J_525-К-2</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Техперевооружение Центральной котельной с. Слаутное с заменой теплогенерирующего оборудования установленной мощностью 5,34 Гкал на новое оборудование</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3"/>
    </row>
    <row r="18" customFormat="false" ht="15.75" hidden="false" customHeight="false" outlineLevel="0" collapsed="false">
      <c r="K18" s="174"/>
    </row>
    <row r="19" customFormat="false" ht="15.75" hidden="false" customHeight="true" outlineLevel="0" collapsed="false">
      <c r="A19" s="175" t="s">
        <v>311</v>
      </c>
      <c r="B19" s="175"/>
      <c r="C19" s="175"/>
      <c r="D19" s="175"/>
      <c r="E19" s="175"/>
      <c r="F19" s="175"/>
      <c r="G19" s="175"/>
      <c r="H19" s="175"/>
      <c r="I19" s="175"/>
      <c r="J19" s="175"/>
      <c r="K19" s="175"/>
      <c r="L19" s="175"/>
    </row>
    <row r="20" customFormat="false" ht="30" hidden="false" customHeight="true" outlineLevel="0" collapsed="false">
      <c r="A20" s="176"/>
      <c r="B20" s="176"/>
      <c r="C20" s="176"/>
      <c r="D20" s="176"/>
      <c r="E20" s="176"/>
      <c r="F20" s="176"/>
      <c r="G20" s="176"/>
      <c r="H20" s="176"/>
      <c r="I20" s="176"/>
      <c r="J20" s="176"/>
      <c r="K20" s="176"/>
      <c r="L20" s="176"/>
    </row>
    <row r="21" customFormat="false" ht="28.5" hidden="false" customHeight="true" outlineLevel="0" collapsed="false">
      <c r="A21" s="177" t="s">
        <v>312</v>
      </c>
      <c r="B21" s="177" t="s">
        <v>313</v>
      </c>
      <c r="C21" s="178" t="s">
        <v>314</v>
      </c>
      <c r="D21" s="178"/>
      <c r="E21" s="178"/>
      <c r="F21" s="178"/>
      <c r="G21" s="178"/>
      <c r="H21" s="178"/>
      <c r="I21" s="179" t="s">
        <v>315</v>
      </c>
      <c r="J21" s="179" t="s">
        <v>316</v>
      </c>
      <c r="K21" s="177" t="s">
        <v>317</v>
      </c>
      <c r="L21" s="180" t="s">
        <v>318</v>
      </c>
    </row>
    <row r="22" customFormat="false" ht="58.5" hidden="false" customHeight="true" outlineLevel="0" collapsed="false">
      <c r="A22" s="177"/>
      <c r="B22" s="177"/>
      <c r="C22" s="181" t="s">
        <v>319</v>
      </c>
      <c r="D22" s="181"/>
      <c r="E22" s="182"/>
      <c r="F22" s="183"/>
      <c r="G22" s="181" t="s">
        <v>320</v>
      </c>
      <c r="H22" s="181"/>
      <c r="I22" s="179"/>
      <c r="J22" s="179"/>
      <c r="K22" s="177"/>
      <c r="L22" s="180"/>
    </row>
    <row r="23" customFormat="false" ht="47.25" hidden="false" customHeight="false" outlineLevel="0" collapsed="false">
      <c r="A23" s="177"/>
      <c r="B23" s="177"/>
      <c r="C23" s="184" t="s">
        <v>321</v>
      </c>
      <c r="D23" s="184" t="s">
        <v>322</v>
      </c>
      <c r="E23" s="184" t="s">
        <v>321</v>
      </c>
      <c r="F23" s="184" t="s">
        <v>322</v>
      </c>
      <c r="G23" s="184" t="s">
        <v>321</v>
      </c>
      <c r="H23" s="184" t="s">
        <v>322</v>
      </c>
      <c r="I23" s="179"/>
      <c r="J23" s="179"/>
      <c r="K23" s="177"/>
      <c r="L23" s="180"/>
    </row>
    <row r="24" customFormat="false" ht="15.75" hidden="false" customHeight="false" outlineLevel="0" collapsed="false">
      <c r="A24" s="177" t="n">
        <v>1</v>
      </c>
      <c r="B24" s="177" t="n">
        <v>2</v>
      </c>
      <c r="C24" s="184" t="n">
        <v>3</v>
      </c>
      <c r="D24" s="184" t="n">
        <v>4</v>
      </c>
      <c r="E24" s="184" t="n">
        <v>5</v>
      </c>
      <c r="F24" s="184" t="n">
        <v>6</v>
      </c>
      <c r="G24" s="184" t="n">
        <v>7</v>
      </c>
      <c r="H24" s="184" t="n">
        <v>8</v>
      </c>
      <c r="I24" s="184" t="n">
        <v>9</v>
      </c>
      <c r="J24" s="184" t="n">
        <v>10</v>
      </c>
      <c r="K24" s="184" t="n">
        <v>11</v>
      </c>
      <c r="L24" s="184" t="n">
        <v>12</v>
      </c>
    </row>
    <row r="25" customFormat="false" ht="27.35" hidden="false" customHeight="false" outlineLevel="0" collapsed="false">
      <c r="A25" s="185" t="n">
        <v>1</v>
      </c>
      <c r="B25" s="186" t="s">
        <v>323</v>
      </c>
      <c r="C25" s="187" t="n">
        <v>0</v>
      </c>
      <c r="D25" s="187" t="n">
        <v>0</v>
      </c>
      <c r="E25" s="187" t="n">
        <v>0</v>
      </c>
      <c r="F25" s="187" t="n">
        <v>0</v>
      </c>
      <c r="G25" s="187" t="n">
        <v>0</v>
      </c>
      <c r="H25" s="187" t="n">
        <v>0</v>
      </c>
      <c r="I25" s="187" t="n">
        <v>0</v>
      </c>
      <c r="J25" s="187" t="n">
        <v>0</v>
      </c>
      <c r="K25" s="187" t="n">
        <v>0</v>
      </c>
      <c r="L25" s="187" t="n">
        <v>0</v>
      </c>
    </row>
    <row r="26" customFormat="false" ht="21.75" hidden="false" customHeight="true" outlineLevel="0" collapsed="false">
      <c r="A26" s="185" t="s">
        <v>324</v>
      </c>
      <c r="B26" s="188" t="s">
        <v>325</v>
      </c>
      <c r="C26" s="187" t="n">
        <v>0</v>
      </c>
      <c r="D26" s="187" t="n">
        <v>0</v>
      </c>
      <c r="E26" s="187" t="n">
        <v>0</v>
      </c>
      <c r="F26" s="187" t="n">
        <v>0</v>
      </c>
      <c r="G26" s="187" t="n">
        <v>0</v>
      </c>
      <c r="H26" s="187" t="n">
        <v>0</v>
      </c>
      <c r="I26" s="187" t="n">
        <v>0</v>
      </c>
      <c r="J26" s="187" t="n">
        <v>0</v>
      </c>
      <c r="K26" s="187" t="n">
        <v>0</v>
      </c>
      <c r="L26" s="187" t="n">
        <v>0</v>
      </c>
    </row>
    <row r="27" s="189" customFormat="true" ht="39" hidden="false" customHeight="true" outlineLevel="0" collapsed="false">
      <c r="A27" s="185" t="s">
        <v>326</v>
      </c>
      <c r="B27" s="188" t="s">
        <v>327</v>
      </c>
      <c r="C27" s="187" t="n">
        <v>0</v>
      </c>
      <c r="D27" s="187" t="n">
        <v>0</v>
      </c>
      <c r="E27" s="187" t="n">
        <v>0</v>
      </c>
      <c r="F27" s="187" t="n">
        <v>0</v>
      </c>
      <c r="G27" s="187" t="n">
        <v>0</v>
      </c>
      <c r="H27" s="187" t="n">
        <v>0</v>
      </c>
      <c r="I27" s="187" t="n">
        <v>0</v>
      </c>
      <c r="J27" s="187" t="n">
        <v>0</v>
      </c>
      <c r="K27" s="187" t="n">
        <v>0</v>
      </c>
      <c r="L27" s="187" t="n">
        <v>0</v>
      </c>
    </row>
    <row r="28" s="189" customFormat="true" ht="70.5" hidden="false" customHeight="true" outlineLevel="0" collapsed="false">
      <c r="A28" s="185" t="s">
        <v>328</v>
      </c>
      <c r="B28" s="188" t="s">
        <v>329</v>
      </c>
      <c r="C28" s="187" t="n">
        <v>0</v>
      </c>
      <c r="D28" s="187" t="n">
        <v>0</v>
      </c>
      <c r="E28" s="187" t="n">
        <v>0</v>
      </c>
      <c r="F28" s="187" t="n">
        <v>0</v>
      </c>
      <c r="G28" s="187" t="n">
        <v>0</v>
      </c>
      <c r="H28" s="187" t="n">
        <v>0</v>
      </c>
      <c r="I28" s="187" t="n">
        <v>0</v>
      </c>
      <c r="J28" s="187" t="n">
        <v>0</v>
      </c>
      <c r="K28" s="187" t="n">
        <v>0</v>
      </c>
      <c r="L28" s="187" t="n">
        <v>0</v>
      </c>
    </row>
    <row r="29" s="189" customFormat="true" ht="54" hidden="false" customHeight="true" outlineLevel="0" collapsed="false">
      <c r="A29" s="185" t="s">
        <v>330</v>
      </c>
      <c r="B29" s="188" t="s">
        <v>331</v>
      </c>
      <c r="C29" s="187" t="n">
        <v>0</v>
      </c>
      <c r="D29" s="187" t="n">
        <v>0</v>
      </c>
      <c r="E29" s="187" t="n">
        <v>0</v>
      </c>
      <c r="F29" s="187" t="n">
        <v>0</v>
      </c>
      <c r="G29" s="187" t="n">
        <v>0</v>
      </c>
      <c r="H29" s="187" t="n">
        <v>0</v>
      </c>
      <c r="I29" s="187" t="n">
        <v>0</v>
      </c>
      <c r="J29" s="187" t="n">
        <v>0</v>
      </c>
      <c r="K29" s="187" t="n">
        <v>0</v>
      </c>
      <c r="L29" s="187" t="n">
        <v>0</v>
      </c>
    </row>
    <row r="30" s="189" customFormat="true" ht="42" hidden="false" customHeight="true" outlineLevel="0" collapsed="false">
      <c r="A30" s="185" t="s">
        <v>332</v>
      </c>
      <c r="B30" s="188" t="s">
        <v>333</v>
      </c>
      <c r="C30" s="187" t="n">
        <v>0</v>
      </c>
      <c r="D30" s="187" t="n">
        <v>0</v>
      </c>
      <c r="E30" s="187" t="n">
        <v>0</v>
      </c>
      <c r="F30" s="187" t="n">
        <v>0</v>
      </c>
      <c r="G30" s="187" t="n">
        <v>0</v>
      </c>
      <c r="H30" s="187" t="n">
        <v>0</v>
      </c>
      <c r="I30" s="187" t="n">
        <v>0</v>
      </c>
      <c r="J30" s="187" t="n">
        <v>0</v>
      </c>
      <c r="K30" s="187" t="n">
        <v>0</v>
      </c>
      <c r="L30" s="187" t="n">
        <v>0</v>
      </c>
    </row>
    <row r="31" s="189" customFormat="true" ht="37.5" hidden="false" customHeight="true" outlineLevel="0" collapsed="false">
      <c r="A31" s="185" t="s">
        <v>334</v>
      </c>
      <c r="B31" s="190" t="s">
        <v>335</v>
      </c>
      <c r="C31" s="187" t="n">
        <v>0</v>
      </c>
      <c r="D31" s="187" t="n">
        <v>0</v>
      </c>
      <c r="E31" s="187" t="n">
        <v>0</v>
      </c>
      <c r="F31" s="187" t="n">
        <v>0</v>
      </c>
      <c r="G31" s="187" t="n">
        <v>0</v>
      </c>
      <c r="H31" s="187" t="n">
        <v>0</v>
      </c>
      <c r="I31" s="187" t="n">
        <v>0</v>
      </c>
      <c r="J31" s="187" t="n">
        <v>0</v>
      </c>
      <c r="K31" s="187" t="n">
        <v>0</v>
      </c>
      <c r="L31" s="187" t="n">
        <v>0</v>
      </c>
    </row>
    <row r="32" s="189" customFormat="true" ht="27.35" hidden="false" customHeight="false" outlineLevel="0" collapsed="false">
      <c r="A32" s="185" t="s">
        <v>336</v>
      </c>
      <c r="B32" s="190" t="s">
        <v>337</v>
      </c>
      <c r="C32" s="187" t="n">
        <v>0</v>
      </c>
      <c r="D32" s="187" t="n">
        <v>0</v>
      </c>
      <c r="E32" s="187" t="n">
        <v>0</v>
      </c>
      <c r="F32" s="187" t="n">
        <v>0</v>
      </c>
      <c r="G32" s="187" t="n">
        <v>0</v>
      </c>
      <c r="H32" s="187" t="n">
        <v>0</v>
      </c>
      <c r="I32" s="187" t="n">
        <v>0</v>
      </c>
      <c r="J32" s="187" t="n">
        <v>0</v>
      </c>
      <c r="K32" s="187" t="n">
        <v>0</v>
      </c>
      <c r="L32" s="187" t="n">
        <v>0</v>
      </c>
    </row>
    <row r="33" s="189" customFormat="true" ht="37.5" hidden="false" customHeight="true" outlineLevel="0" collapsed="false">
      <c r="A33" s="185" t="s">
        <v>338</v>
      </c>
      <c r="B33" s="190" t="s">
        <v>339</v>
      </c>
      <c r="C33" s="187" t="n">
        <v>0</v>
      </c>
      <c r="D33" s="187" t="n">
        <v>0</v>
      </c>
      <c r="E33" s="187" t="n">
        <v>0</v>
      </c>
      <c r="F33" s="187" t="n">
        <v>0</v>
      </c>
      <c r="G33" s="187" t="n">
        <v>0</v>
      </c>
      <c r="H33" s="187" t="n">
        <v>0</v>
      </c>
      <c r="I33" s="187" t="n">
        <v>0</v>
      </c>
      <c r="J33" s="187" t="n">
        <v>0</v>
      </c>
      <c r="K33" s="187" t="n">
        <v>0</v>
      </c>
      <c r="L33" s="187" t="n">
        <v>0</v>
      </c>
    </row>
    <row r="34" s="189" customFormat="true" ht="47.25" hidden="false" customHeight="true" outlineLevel="0" collapsed="false">
      <c r="A34" s="185" t="s">
        <v>340</v>
      </c>
      <c r="B34" s="190" t="s">
        <v>341</v>
      </c>
      <c r="C34" s="187" t="n">
        <v>0</v>
      </c>
      <c r="D34" s="187" t="n">
        <v>0</v>
      </c>
      <c r="E34" s="187" t="n">
        <v>0</v>
      </c>
      <c r="F34" s="187" t="n">
        <v>0</v>
      </c>
      <c r="G34" s="187" t="n">
        <v>0</v>
      </c>
      <c r="H34" s="187" t="n">
        <v>0</v>
      </c>
      <c r="I34" s="187" t="n">
        <v>0</v>
      </c>
      <c r="J34" s="187" t="n">
        <v>0</v>
      </c>
      <c r="K34" s="187" t="n">
        <v>0</v>
      </c>
      <c r="L34" s="187" t="n">
        <v>0</v>
      </c>
    </row>
    <row r="35" s="189" customFormat="true" ht="49.5" hidden="false" customHeight="true" outlineLevel="0" collapsed="false">
      <c r="A35" s="185" t="s">
        <v>342</v>
      </c>
      <c r="B35" s="190" t="s">
        <v>343</v>
      </c>
      <c r="C35" s="187" t="n">
        <v>0</v>
      </c>
      <c r="D35" s="187" t="n">
        <v>0</v>
      </c>
      <c r="E35" s="187" t="n">
        <v>0</v>
      </c>
      <c r="F35" s="187" t="n">
        <v>0</v>
      </c>
      <c r="G35" s="187" t="n">
        <v>0</v>
      </c>
      <c r="H35" s="187" t="n">
        <v>0</v>
      </c>
      <c r="I35" s="187" t="n">
        <v>0</v>
      </c>
      <c r="J35" s="187" t="n">
        <v>0</v>
      </c>
      <c r="K35" s="187" t="n">
        <v>0</v>
      </c>
      <c r="L35" s="187" t="n">
        <v>0</v>
      </c>
    </row>
    <row r="36" customFormat="false" ht="37.5" hidden="false" customHeight="true" outlineLevel="0" collapsed="false">
      <c r="A36" s="185" t="s">
        <v>344</v>
      </c>
      <c r="B36" s="190" t="s">
        <v>345</v>
      </c>
      <c r="C36" s="187" t="n">
        <v>0</v>
      </c>
      <c r="D36" s="187" t="n">
        <v>0</v>
      </c>
      <c r="E36" s="187" t="n">
        <v>0</v>
      </c>
      <c r="F36" s="187" t="n">
        <v>0</v>
      </c>
      <c r="G36" s="187" t="n">
        <v>0</v>
      </c>
      <c r="H36" s="187" t="n">
        <v>0</v>
      </c>
      <c r="I36" s="187" t="n">
        <v>0</v>
      </c>
      <c r="J36" s="187" t="n">
        <v>0</v>
      </c>
      <c r="K36" s="187" t="n">
        <v>0</v>
      </c>
      <c r="L36" s="187" t="n">
        <v>0</v>
      </c>
    </row>
    <row r="37" customFormat="false" ht="15.75" hidden="false" customHeight="false" outlineLevel="0" collapsed="false">
      <c r="A37" s="185" t="s">
        <v>346</v>
      </c>
      <c r="B37" s="190" t="s">
        <v>347</v>
      </c>
      <c r="C37" s="187" t="n">
        <v>0</v>
      </c>
      <c r="D37" s="187" t="n">
        <v>0</v>
      </c>
      <c r="E37" s="187" t="n">
        <v>0</v>
      </c>
      <c r="F37" s="187" t="n">
        <v>0</v>
      </c>
      <c r="G37" s="187" t="n">
        <v>0</v>
      </c>
      <c r="H37" s="187" t="n">
        <v>0</v>
      </c>
      <c r="I37" s="187" t="n">
        <v>0</v>
      </c>
      <c r="J37" s="187" t="n">
        <v>0</v>
      </c>
      <c r="K37" s="187" t="n">
        <v>0</v>
      </c>
      <c r="L37" s="187" t="n">
        <v>0</v>
      </c>
    </row>
    <row r="38" customFormat="false" ht="15.75" hidden="false" customHeight="false" outlineLevel="0" collapsed="false">
      <c r="A38" s="185" t="s">
        <v>348</v>
      </c>
      <c r="B38" s="186" t="s">
        <v>349</v>
      </c>
      <c r="C38" s="187" t="n">
        <v>0</v>
      </c>
      <c r="D38" s="187" t="n">
        <v>0</v>
      </c>
      <c r="E38" s="187" t="n">
        <v>0</v>
      </c>
      <c r="F38" s="187" t="n">
        <v>0</v>
      </c>
      <c r="G38" s="187" t="n">
        <v>0</v>
      </c>
      <c r="H38" s="187" t="n">
        <v>0</v>
      </c>
      <c r="I38" s="187" t="n">
        <v>0</v>
      </c>
      <c r="J38" s="187" t="n">
        <v>0</v>
      </c>
      <c r="K38" s="187" t="n">
        <v>0</v>
      </c>
      <c r="L38" s="187" t="n">
        <v>0</v>
      </c>
    </row>
    <row r="39" customFormat="false" ht="54.7" hidden="false" customHeight="false" outlineLevel="0" collapsed="false">
      <c r="A39" s="185" t="n">
        <v>2</v>
      </c>
      <c r="B39" s="190" t="s">
        <v>350</v>
      </c>
      <c r="C39" s="187" t="n">
        <v>0</v>
      </c>
      <c r="D39" s="187" t="n">
        <v>0</v>
      </c>
      <c r="E39" s="187" t="n">
        <v>0</v>
      </c>
      <c r="F39" s="187" t="n">
        <v>0</v>
      </c>
      <c r="G39" s="187" t="n">
        <v>0</v>
      </c>
      <c r="H39" s="187" t="n">
        <v>0</v>
      </c>
      <c r="I39" s="187" t="n">
        <v>0</v>
      </c>
      <c r="J39" s="187" t="n">
        <v>0</v>
      </c>
      <c r="K39" s="187" t="n">
        <v>0</v>
      </c>
      <c r="L39" s="187" t="n">
        <v>0</v>
      </c>
    </row>
    <row r="40" customFormat="false" ht="33.75" hidden="false" customHeight="true" outlineLevel="0" collapsed="false">
      <c r="A40" s="185" t="s">
        <v>351</v>
      </c>
      <c r="B40" s="190" t="s">
        <v>352</v>
      </c>
      <c r="C40" s="191" t="n">
        <v>44641</v>
      </c>
      <c r="D40" s="191" t="n">
        <v>44676</v>
      </c>
      <c r="E40" s="187" t="n">
        <v>0</v>
      </c>
      <c r="F40" s="187" t="n">
        <v>0</v>
      </c>
      <c r="G40" s="191" t="n">
        <v>44641</v>
      </c>
      <c r="H40" s="191" t="n">
        <v>44676</v>
      </c>
      <c r="I40" s="187" t="n">
        <v>40</v>
      </c>
      <c r="J40" s="187" t="n">
        <v>0</v>
      </c>
      <c r="K40" s="187" t="n">
        <v>0</v>
      </c>
      <c r="L40" s="187" t="n">
        <v>0</v>
      </c>
    </row>
    <row r="41" customFormat="false" ht="63" hidden="false" customHeight="true" outlineLevel="0" collapsed="false">
      <c r="A41" s="185" t="s">
        <v>353</v>
      </c>
      <c r="B41" s="186" t="s">
        <v>354</v>
      </c>
      <c r="C41" s="187" t="n">
        <v>0</v>
      </c>
      <c r="D41" s="187" t="n">
        <v>0</v>
      </c>
      <c r="E41" s="187" t="n">
        <v>0</v>
      </c>
      <c r="F41" s="187" t="n">
        <v>0</v>
      </c>
      <c r="G41" s="187" t="n">
        <v>0</v>
      </c>
      <c r="H41" s="187" t="n">
        <v>0</v>
      </c>
      <c r="I41" s="187" t="n">
        <v>0</v>
      </c>
      <c r="J41" s="187" t="n">
        <v>0</v>
      </c>
      <c r="K41" s="187" t="n">
        <v>0</v>
      </c>
      <c r="L41" s="187" t="n">
        <v>0</v>
      </c>
    </row>
    <row r="42" customFormat="false" ht="58.5" hidden="false" customHeight="true" outlineLevel="0" collapsed="false">
      <c r="A42" s="185" t="n">
        <v>3</v>
      </c>
      <c r="B42" s="190" t="s">
        <v>355</v>
      </c>
      <c r="C42" s="187" t="n">
        <v>0</v>
      </c>
      <c r="D42" s="187" t="n">
        <v>0</v>
      </c>
      <c r="E42" s="187" t="n">
        <v>0</v>
      </c>
      <c r="F42" s="187" t="n">
        <v>0</v>
      </c>
      <c r="G42" s="187" t="n">
        <v>0</v>
      </c>
      <c r="H42" s="187" t="n">
        <v>0</v>
      </c>
      <c r="I42" s="187" t="n">
        <v>0</v>
      </c>
      <c r="J42" s="187" t="n">
        <v>0</v>
      </c>
      <c r="K42" s="187" t="n">
        <v>0</v>
      </c>
      <c r="L42" s="187" t="n">
        <v>0</v>
      </c>
    </row>
    <row r="43" customFormat="false" ht="34.5" hidden="false" customHeight="true" outlineLevel="0" collapsed="false">
      <c r="A43" s="185" t="s">
        <v>356</v>
      </c>
      <c r="B43" s="190" t="s">
        <v>357</v>
      </c>
      <c r="C43" s="191" t="n">
        <v>44676</v>
      </c>
      <c r="D43" s="191" t="n">
        <v>44747</v>
      </c>
      <c r="E43" s="187" t="n">
        <v>0</v>
      </c>
      <c r="F43" s="187" t="n">
        <v>0</v>
      </c>
      <c r="G43" s="191" t="n">
        <v>44676</v>
      </c>
      <c r="H43" s="191" t="n">
        <v>44747</v>
      </c>
      <c r="I43" s="187" t="n">
        <v>40</v>
      </c>
      <c r="J43" s="187" t="n">
        <v>0</v>
      </c>
      <c r="K43" s="187" t="n">
        <v>0</v>
      </c>
      <c r="L43" s="187" t="n">
        <v>0</v>
      </c>
    </row>
    <row r="44" customFormat="false" ht="24.75" hidden="false" customHeight="true" outlineLevel="0" collapsed="false">
      <c r="A44" s="185" t="s">
        <v>358</v>
      </c>
      <c r="B44" s="190" t="s">
        <v>359</v>
      </c>
      <c r="C44" s="191" t="n">
        <v>44747</v>
      </c>
      <c r="D44" s="192" t="n">
        <v>46613</v>
      </c>
      <c r="E44" s="187" t="n">
        <v>0</v>
      </c>
      <c r="F44" s="187" t="n">
        <v>0</v>
      </c>
      <c r="G44" s="191" t="n">
        <v>44747</v>
      </c>
      <c r="H44" s="187" t="n">
        <v>0</v>
      </c>
      <c r="I44" s="187" t="n">
        <v>40</v>
      </c>
      <c r="J44" s="187" t="n">
        <v>0</v>
      </c>
      <c r="K44" s="187" t="n">
        <v>0</v>
      </c>
      <c r="L44" s="187" t="n">
        <v>0</v>
      </c>
    </row>
    <row r="45" customFormat="false" ht="90.75" hidden="false" customHeight="true" outlineLevel="0" collapsed="false">
      <c r="A45" s="185" t="s">
        <v>360</v>
      </c>
      <c r="B45" s="190" t="s">
        <v>361</v>
      </c>
      <c r="C45" s="187" t="n">
        <v>0</v>
      </c>
      <c r="D45" s="187" t="n">
        <v>0</v>
      </c>
      <c r="E45" s="187" t="n">
        <v>0</v>
      </c>
      <c r="F45" s="187" t="n">
        <v>0</v>
      </c>
      <c r="G45" s="187" t="n">
        <v>0</v>
      </c>
      <c r="H45" s="187" t="n">
        <v>0</v>
      </c>
      <c r="I45" s="187" t="n">
        <v>0</v>
      </c>
      <c r="J45" s="187" t="n">
        <v>0</v>
      </c>
      <c r="K45" s="187" t="n">
        <v>0</v>
      </c>
      <c r="L45" s="187" t="n">
        <v>0</v>
      </c>
    </row>
    <row r="46" customFormat="false" ht="167.25" hidden="false" customHeight="true" outlineLevel="0" collapsed="false">
      <c r="A46" s="185" t="s">
        <v>362</v>
      </c>
      <c r="B46" s="190" t="s">
        <v>363</v>
      </c>
      <c r="C46" s="187" t="n">
        <v>0</v>
      </c>
      <c r="D46" s="193" t="n">
        <v>0</v>
      </c>
      <c r="E46" s="187" t="n">
        <v>0</v>
      </c>
      <c r="F46" s="187" t="n">
        <v>0</v>
      </c>
      <c r="G46" s="187" t="n">
        <v>0</v>
      </c>
      <c r="H46" s="187" t="n">
        <v>0</v>
      </c>
      <c r="I46" s="187" t="n">
        <v>0</v>
      </c>
      <c r="J46" s="187" t="n">
        <v>0</v>
      </c>
      <c r="K46" s="187" t="n">
        <v>0</v>
      </c>
      <c r="L46" s="187" t="n">
        <v>0</v>
      </c>
    </row>
    <row r="47" customFormat="false" ht="30.75" hidden="false" customHeight="true" outlineLevel="0" collapsed="false">
      <c r="A47" s="185" t="s">
        <v>364</v>
      </c>
      <c r="B47" s="190" t="s">
        <v>365</v>
      </c>
      <c r="C47" s="191" t="n">
        <v>44904</v>
      </c>
      <c r="D47" s="192" t="n">
        <v>46623</v>
      </c>
      <c r="E47" s="187" t="n">
        <v>0</v>
      </c>
      <c r="F47" s="187" t="n">
        <v>0</v>
      </c>
      <c r="G47" s="191" t="n">
        <v>44904</v>
      </c>
      <c r="H47" s="187" t="n">
        <v>0</v>
      </c>
      <c r="I47" s="187" t="n">
        <v>40</v>
      </c>
      <c r="J47" s="187" t="n">
        <v>0</v>
      </c>
      <c r="K47" s="187" t="n">
        <v>0</v>
      </c>
      <c r="L47" s="187" t="n">
        <v>0</v>
      </c>
    </row>
    <row r="48" customFormat="false" ht="37.5" hidden="false" customHeight="true" outlineLevel="0" collapsed="false">
      <c r="A48" s="185" t="s">
        <v>366</v>
      </c>
      <c r="B48" s="186" t="s">
        <v>367</v>
      </c>
      <c r="C48" s="187" t="n">
        <v>0</v>
      </c>
      <c r="D48" s="187" t="n">
        <v>0</v>
      </c>
      <c r="E48" s="187" t="n">
        <v>0</v>
      </c>
      <c r="F48" s="187" t="n">
        <v>0</v>
      </c>
      <c r="G48" s="187" t="n">
        <v>0</v>
      </c>
      <c r="H48" s="187" t="n">
        <v>0</v>
      </c>
      <c r="I48" s="187" t="n">
        <v>0</v>
      </c>
      <c r="J48" s="187" t="n">
        <v>0</v>
      </c>
      <c r="K48" s="187" t="n">
        <v>0</v>
      </c>
      <c r="L48" s="187" t="n">
        <v>0</v>
      </c>
    </row>
    <row r="49" customFormat="false" ht="35.25" hidden="false" customHeight="true" outlineLevel="0" collapsed="false">
      <c r="A49" s="185" t="n">
        <v>4</v>
      </c>
      <c r="B49" s="190" t="s">
        <v>368</v>
      </c>
      <c r="C49" s="187" t="n">
        <v>0</v>
      </c>
      <c r="D49" s="187" t="n">
        <v>0</v>
      </c>
      <c r="E49" s="187" t="n">
        <v>0</v>
      </c>
      <c r="F49" s="187" t="n">
        <v>0</v>
      </c>
      <c r="G49" s="187" t="n">
        <v>0</v>
      </c>
      <c r="H49" s="187" t="n">
        <v>0</v>
      </c>
      <c r="I49" s="187" t="n">
        <v>0</v>
      </c>
      <c r="J49" s="187" t="n">
        <v>0</v>
      </c>
      <c r="K49" s="187" t="n">
        <v>0</v>
      </c>
      <c r="L49" s="187" t="n">
        <v>0</v>
      </c>
    </row>
    <row r="50" customFormat="false" ht="86.25" hidden="false" customHeight="true" outlineLevel="0" collapsed="false">
      <c r="A50" s="185" t="s">
        <v>369</v>
      </c>
      <c r="B50" s="190" t="s">
        <v>370</v>
      </c>
      <c r="C50" s="187" t="n">
        <v>0</v>
      </c>
      <c r="D50" s="187" t="n">
        <v>0</v>
      </c>
      <c r="E50" s="187" t="n">
        <v>0</v>
      </c>
      <c r="F50" s="187" t="n">
        <v>0</v>
      </c>
      <c r="G50" s="187" t="n">
        <v>0</v>
      </c>
      <c r="H50" s="187" t="n">
        <v>0</v>
      </c>
      <c r="I50" s="187" t="n">
        <v>0</v>
      </c>
      <c r="J50" s="187" t="n">
        <v>0</v>
      </c>
      <c r="K50" s="187" t="n">
        <v>0</v>
      </c>
      <c r="L50" s="187" t="n">
        <v>0</v>
      </c>
    </row>
    <row r="51" customFormat="false" ht="77.25" hidden="false" customHeight="true" outlineLevel="0" collapsed="false">
      <c r="A51" s="185" t="s">
        <v>371</v>
      </c>
      <c r="B51" s="190" t="s">
        <v>372</v>
      </c>
      <c r="C51" s="187" t="n">
        <v>0</v>
      </c>
      <c r="D51" s="187" t="n">
        <v>0</v>
      </c>
      <c r="E51" s="187" t="n">
        <v>0</v>
      </c>
      <c r="F51" s="187" t="n">
        <v>0</v>
      </c>
      <c r="G51" s="187" t="n">
        <v>0</v>
      </c>
      <c r="H51" s="187" t="n">
        <v>0</v>
      </c>
      <c r="I51" s="187" t="n">
        <v>0</v>
      </c>
      <c r="J51" s="187" t="n">
        <v>0</v>
      </c>
      <c r="K51" s="187" t="n">
        <v>0</v>
      </c>
      <c r="L51" s="187" t="n">
        <v>0</v>
      </c>
    </row>
    <row r="52" customFormat="false" ht="71.25" hidden="false" customHeight="true" outlineLevel="0" collapsed="false">
      <c r="A52" s="185" t="s">
        <v>373</v>
      </c>
      <c r="B52" s="190" t="s">
        <v>374</v>
      </c>
      <c r="C52" s="187" t="n">
        <v>0</v>
      </c>
      <c r="D52" s="187" t="n">
        <v>0</v>
      </c>
      <c r="E52" s="187" t="n">
        <v>0</v>
      </c>
      <c r="F52" s="187" t="n">
        <v>0</v>
      </c>
      <c r="G52" s="187" t="n">
        <v>0</v>
      </c>
      <c r="H52" s="187" t="n">
        <v>0</v>
      </c>
      <c r="I52" s="187" t="n">
        <v>0</v>
      </c>
      <c r="J52" s="187" t="n">
        <v>0</v>
      </c>
      <c r="K52" s="187" t="n">
        <v>0</v>
      </c>
      <c r="L52" s="187" t="n">
        <v>0</v>
      </c>
    </row>
    <row r="53" customFormat="false" ht="48" hidden="false" customHeight="true" outlineLevel="0" collapsed="false">
      <c r="A53" s="185" t="s">
        <v>375</v>
      </c>
      <c r="B53" s="194" t="s">
        <v>376</v>
      </c>
      <c r="C53" s="191" t="n">
        <v>44914</v>
      </c>
      <c r="D53" s="192" t="n">
        <v>46638</v>
      </c>
      <c r="E53" s="187" t="n">
        <v>0</v>
      </c>
      <c r="F53" s="187" t="n">
        <v>0</v>
      </c>
      <c r="G53" s="191" t="n">
        <v>44914</v>
      </c>
      <c r="H53" s="187" t="n">
        <v>0</v>
      </c>
      <c r="I53" s="187" t="n">
        <v>40</v>
      </c>
      <c r="J53" s="187" t="n">
        <v>0</v>
      </c>
      <c r="K53" s="187" t="n">
        <v>0</v>
      </c>
      <c r="L53" s="187" t="n">
        <v>0</v>
      </c>
    </row>
    <row r="54" customFormat="false" ht="46.5" hidden="false" customHeight="true" outlineLevel="0" collapsed="false">
      <c r="A54" s="185" t="s">
        <v>377</v>
      </c>
      <c r="B54" s="190" t="s">
        <v>378</v>
      </c>
      <c r="C54" s="187" t="n">
        <v>0</v>
      </c>
      <c r="D54" s="187" t="n">
        <v>0</v>
      </c>
      <c r="E54" s="187" t="n">
        <v>0</v>
      </c>
      <c r="F54" s="187" t="n">
        <v>0</v>
      </c>
      <c r="G54" s="187" t="n">
        <v>0</v>
      </c>
      <c r="H54" s="187" t="n">
        <v>0</v>
      </c>
      <c r="I54" s="187" t="n">
        <v>0</v>
      </c>
      <c r="J54" s="187" t="n">
        <v>0</v>
      </c>
      <c r="K54" s="187" t="n">
        <v>0</v>
      </c>
      <c r="L54" s="187"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2025-02-10T15:38:52Z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