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<sst xmlns="http://schemas.openxmlformats.org/spreadsheetml/2006/main" count="1031" uniqueCount="598">
  <si>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</si>
  <si>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</si>
  <si>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</si>
  <si>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</si>
  <si>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</si>
  <si>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</si>
  <si>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</si>
  <si>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J_525-ДГ-К17</t>
  </si>
  <si>
    <t xml:space="preserve">         (идентификатор инвестиционного проекта)</t>
  </si>
  <si>
    <t xml:space="preserve">Строительство  новой ДЭС в с. Слаутное  модульного типа установленной мощностью 0.840 МВт взамен ДЭС-1</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</si>
  <si>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</si>
  <si>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</si>
  <si>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</si>
  <si>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</si>
  <si>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</si>
  <si>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</si>
  <si>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</si>
  <si>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Новое строительство объектов по производству электрической энергии</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</si>
  <si>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</si>
  <si>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</si>
  <si>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</si>
  <si>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</si>
  <si>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</si>
  <si>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</si>
  <si>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</si>
  <si>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</si>
  <si>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</si>
  <si>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</si>
  <si>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</si>
  <si>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Слаутное"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</si>
  <si>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</si>
  <si>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</si>
  <si>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</si>
  <si>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</si>
  <si>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</si>
  <si>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</si>
  <si>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</si>
  <si>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</si>
  <si>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</si>
  <si>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</si>
  <si>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</si>
  <si>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</si>
  <si>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</si>
  <si>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</si>
  <si>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</si>
  <si>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</si>
  <si>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</si>
  <si>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</si>
  <si>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</si>
  <si>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</si>
  <si>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</si>
  <si>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</si>
  <si>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</si>
  <si>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</si>
  <si>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</si>
  <si>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</si>
  <si>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</si>
  <si>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112,55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</si>
  <si>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</si>
  <si>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</si>
  <si>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</si>
  <si>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</si>
  <si>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</si>
  <si>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</si>
  <si>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</si>
  <si>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</si>
  <si>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</si>
  <si>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</si>
  <si>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</si>
  <si>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</si>
  <si>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</si>
  <si>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</si>
  <si>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</si>
  <si>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</si>
  <si>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</si>
  <si>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</si>
  <si>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</si>
  <si>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</si>
  <si>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</si>
  <si>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</si>
  <si>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</si>
  <si>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</si>
  <si>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</si>
  <si>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</si>
  <si>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</si>
  <si>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</si>
  <si>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</si>
  <si>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</si>
  <si>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</si>
  <si>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</si>
  <si>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</si>
  <si>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</si>
  <si>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</si>
  <si>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</si>
  <si>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</si>
  <si>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</si>
  <si>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</si>
  <si>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</si>
  <si>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</si>
  <si>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</si>
  <si>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</si>
  <si>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</si>
  <si>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</si>
  <si>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</si>
  <si>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</si>
  <si>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</si>
  <si>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</si>
  <si>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</si>
  <si>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</si>
  <si>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</si>
  <si>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</si>
  <si>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</si>
  <si>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</si>
  <si>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</si>
  <si>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</si>
  <si>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</si>
  <si>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</si>
  <si>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</si>
  <si>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</si>
  <si>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</si>
  <si>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</si>
  <si>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</si>
  <si>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</si>
  <si>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</si>
  <si>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</si>
  <si>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</si>
  <si>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</si>
  <si>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</si>
  <si>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</si>
  <si>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</si>
  <si>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</si>
  <si>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</si>
  <si>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</si>
  <si>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</si>
  <si>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</si>
  <si>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</si>
  <si>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</si>
  <si>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</si>
  <si>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</si>
  <si>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</si>
  <si>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</si>
  <si>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Реализацичя мероприятий, предусмотренных концессионным соглашением в сфере электрсонабжения</t>
  </si>
  <si>
    <t xml:space="preserve">Описание конкретных результатов реализации инвестиционного проекта</t>
  </si>
  <si>
    <t xml:space="preserve">строительство ДЭС модульного типа установленной мощностью 0,84 МВт.
После реализации проекта планируется снижение общестанционного удельного расхода натурального топлива ДЭС-1 с. Слаутное на 2,5 гр/кВтч (1,72 гр/кВт удельного расхода условного топлива).</t>
  </si>
  <si>
    <t xml:space="preserve">Описание состава объектов инвестиционной деятельности их количества и характеристик в отношении каждого такого объекта</t>
  </si>
  <si>
    <t xml:space="preserve">контейнер хранения топлива емкостью 15 м3, 2  блочных автоматизированных электростанций контейнерного типа на базе ДГУ DS300B номинальной мощностью 240 кВт, блочная автоматизированная электростанция контейнерного типа на базе ДГУ DS455B номинальной мощностью 360 кВт, 2 системы утилизации тепла с газовыхлопа ДГУ DS300B, система утилизации тепла с газовыхлопа ДГУ DS455B</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</si>
  <si>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</si>
  <si>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</si>
  <si>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</si>
  <si>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</si>
  <si>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В соответствии с Концессионным соглашением №2 в отношении объектов коммунальной инфраструктуры электроснабжения в сельском поселении "село Слаутное", находящемся в муниципальной собственности Пенжинского муниципального района Камчатского края от 15.11.2017 г. и в связи с неудовлетворительным техническим состояниям объектов электроснабжения в с. Слаутное (Акт технического освидетельствования  здания ДЭС-1 АО "ЮЭСК", расположенного по адресу:  Камчатский край, Пенжинский район, с. Слаутное, инв. № 7/116 от 2017 г.), для приведения их  в состояние, отвечающее всем  требованиям нормативно-технической документации по соблюдению требований пожаробезопасности, экологии, энергосбережению, санитарно-эпидемиологических норм и т.д., и с целью успешного прохождения осенне – зимнего периода и недопущения нареканий со стороны надзорных и контролирующих органов, необходимо строительство новой ДЭС модульного исполнения.
Установленная мощность на 01.01.2019 г. на ДЭС-1 составляет 487 кВт. ДЭС находится в здании 1976-1983 годов строительства.  На ДЭС установлено 2 дизель-генератора:
- один ДГ марки Cummins, мощностью 187 кВт;
- один ДГ марки Cummins, мощностью 300 кВт.
Станционный максимум нагрузки станции в 2018 году составил 203  кВт. ДЭС-1 находится в территориально изолированном труднодоступном сельском поселении с. Слаутное, в связи с чем, обоснование количества и мощности устанавливаемых дизельных электроагрегатов на ДЭС должно осуществляться с учетом следующих факторов:
1. Общее количество дизельных электроагрегатов, устанавливаемых на ДЭС, определяется числом рабочих и резервных агрегатов;
2. На ДЭС должен рассматриваться как минимум один резервный агрегат;
3. Суммарная мощность рабочих дизельных электроагрегатов должна перекрывать максимальную расчетную нагрузку с учетом собственных нужд ДЭС.
В связи с учетом факторов, предлагаемое к установке оборудование: - два ДГ марки Cummins, мощностью 240 кВт; один ДГ марки Cummins, мощностью 360 кВт.  Плановая мощность ДЭС составит 840 кВт.</t>
  </si>
  <si>
    <t xml:space="preserve">Год начала  реализации инвестиционного проекта</t>
  </si>
  <si>
    <t xml:space="preserve">2023</t>
  </si>
  <si>
    <t xml:space="preserve">Год окончания реализации инвестиционного проекта</t>
  </si>
  <si>
    <t xml:space="preserve">2028</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</si>
  <si>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</si>
  <si>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</si>
  <si>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</si>
  <si>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</si>
  <si>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</si>
  <si>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</si>
  <si>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</si>
  <si>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</si>
  <si>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</si>
  <si>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</si>
  <si>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</si>
  <si>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</si>
  <si>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</si>
  <si>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</si>
  <si>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</si>
  <si>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</si>
  <si>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</si>
  <si>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</si>
  <si>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</si>
  <si>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</si>
  <si>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</si>
  <si>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</si>
  <si>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</si>
  <si>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</si>
  <si>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</si>
  <si>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</si>
  <si>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</si>
  <si>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</si>
  <si>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</si>
  <si>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</si>
  <si>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</si>
  <si>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</si>
  <si>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</si>
  <si>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</si>
  <si>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</si>
  <si>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</si>
  <si>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</si>
  <si>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</si>
  <si>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</si>
  <si>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</si>
  <si>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</si>
  <si>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</si>
  <si>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</si>
  <si>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</si>
  <si>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</si>
  <si>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</si>
  <si>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</si>
  <si>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</si>
  <si>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</si>
  <si>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</si>
  <si>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</si>
  <si>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</si>
  <si>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</si>
  <si>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</si>
  <si>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</si>
  <si>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</si>
  <si>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</si>
  <si>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</si>
  <si>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</si>
  <si>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</si>
  <si>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</si>
  <si>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</si>
  <si>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</si>
  <si>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</si>
  <si>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</si>
  <si>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</si>
  <si>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</si>
  <si>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</si>
  <si>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</si>
  <si>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</si>
  <si>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</si>
  <si>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</si>
  <si>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</si>
  <si>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</si>
  <si>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</si>
  <si>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</si>
  <si>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</si>
  <si>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</si>
  <si>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</si>
  <si>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</si>
  <si>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</si>
  <si>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</si>
  <si>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</si>
  <si>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</si>
  <si>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</si>
  <si>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</si>
  <si>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</si>
  <si>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</si>
  <si>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</si>
  <si>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</si>
  <si>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</si>
  <si>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</si>
  <si>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</si>
  <si>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</si>
  <si>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</si>
  <si>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</si>
  <si>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</si>
  <si>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</si>
  <si>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</si>
  <si>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</si>
  <si>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</si>
  <si>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</si>
  <si>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</si>
  <si>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</si>
  <si>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</si>
  <si>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</si>
  <si>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</si>
  <si>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</si>
  <si>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</si>
  <si>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</si>
  <si>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</si>
  <si>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</si>
  <si>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</si>
  <si>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</si>
  <si>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</si>
  <si>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</si>
  <si>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</si>
  <si>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</si>
  <si>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</si>
  <si>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</si>
  <si>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</si>
  <si>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</si>
  <si>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</si>
  <si>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</si>
  <si>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</si>
  <si>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</si>
  <si>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</si>
  <si>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</si>
  <si>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</si>
  <si>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</si>
  <si>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</si>
  <si>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</si>
  <si>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</si>
  <si>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</si>
  <si>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</si>
  <si>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</si>
  <si>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</si>
  <si>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</si>
  <si>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</si>
  <si>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</si>
  <si>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</si>
  <si>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</si>
  <si>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</si>
  <si>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</si>
  <si>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</si>
  <si>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</si>
  <si>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</si>
  <si>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</si>
  <si>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</si>
  <si>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</si>
  <si>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</si>
  <si>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</si>
  <si>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</si>
  <si>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</si>
  <si>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</si>
  <si>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</si>
  <si>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</si>
  <si>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</si>
  <si>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</si>
  <si>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</si>
  <si>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</si>
  <si>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</si>
  <si>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</si>
  <si>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</si>
  <si>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</si>
  <si>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</si>
  <si>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</si>
  <si>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</si>
  <si>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</si>
  <si>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</si>
  <si>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</si>
  <si>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</si>
  <si>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</si>
  <si>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</si>
  <si>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</si>
  <si>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</si>
  <si>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</si>
  <si>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</si>
  <si>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</si>
  <si>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</si>
  <si>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</si>
  <si>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</si>
  <si>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</si>
  <si>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</si>
  <si>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</si>
  <si>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</si>
  <si>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</si>
  <si>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</si>
  <si>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</si>
  <si>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</si>
  <si>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</si>
  <si>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</si>
  <si>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</si>
  <si>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</si>
  <si>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</si>
  <si>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</si>
  <si>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</si>
  <si>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</si>
  <si>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</si>
  <si>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</si>
  <si>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</si>
  <si>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</si>
  <si>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</si>
  <si>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</si>
  <si>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</si>
  <si>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</si>
  <si>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</si>
  <si>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</si>
  <si>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</si>
  <si>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</si>
  <si>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</si>
  <si>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</si>
  <si>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</si>
  <si>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</si>
  <si>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</si>
  <si>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</si>
  <si>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</si>
  <si>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</si>
  <si>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</si>
  <si>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</si>
  <si>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</si>
  <si>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</si>
  <si>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</si>
  <si>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</si>
  <si>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</si>
  <si>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</si>
  <si>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</si>
  <si>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</si>
  <si>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</si>
  <si>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</si>
  <si>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</si>
  <si>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</si>
  <si>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</si>
  <si>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</si>
  <si>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</si>
  <si>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</si>
  <si>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</si>
  <si>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</si>
  <si>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</si>
  <si>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</si>
  <si>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</si>
  <si>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</si>
  <si>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</si>
  <si>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</si>
  <si>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</si>
  <si>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</si>
  <si>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</si>
  <si>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</si>
  <si>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</si>
  <si>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</si>
  <si>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</si>
  <si>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</si>
  <si>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</si>
  <si>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</si>
  <si>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</si>
  <si>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</si>
  <si>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</si>
  <si>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</si>
  <si>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</si>
  <si>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</si>
  <si>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</si>
  <si>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</si>
  <si>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</si>
  <si>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</si>
  <si>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</si>
  <si>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</si>
  <si>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</si>
  <si>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</si>
  <si>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</si>
  <si>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</si>
  <si>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</si>
  <si>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</si>
  <si>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</si>
  <si>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</si>
  <si>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</si>
  <si>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</si>
  <si>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</si>
  <si>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</si>
  <si>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</si>
  <si>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</si>
  <si>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</si>
  <si>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</si>
  <si>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</si>
  <si>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</si>
  <si>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</si>
  <si>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</si>
  <si>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</si>
  <si>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</si>
  <si>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</si>
  <si>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</si>
  <si>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</si>
  <si>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</si>
  <si>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</si>
  <si>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</si>
  <si>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</si>
  <si>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</si>
  <si>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</si>
  <si>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</si>
  <si>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</si>
  <si>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</si>
  <si>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</si>
  <si>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</si>
  <si>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</si>
  <si>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</si>
  <si>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</si>
  <si>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</si>
  <si>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</si>
  <si>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</si>
  <si>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</si>
  <si>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</si>
  <si>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</si>
  <si>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</si>
  <si>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</si>
  <si>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</si>
  <si>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</si>
  <si>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</si>
  <si>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</si>
  <si>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</si>
  <si>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</si>
  <si>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</si>
  <si>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</si>
  <si>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</si>
  <si>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</si>
  <si>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</si>
  <si>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</si>
  <si>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</si>
  <si>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</si>
  <si>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</si>
  <si>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</si>
  <si>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</si>
  <si>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</si>
  <si>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</si>
  <si>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</si>
  <si>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</si>
  <si>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</si>
  <si>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</si>
  <si>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</si>
  <si>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</si>
  <si>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</si>
  <si>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</si>
  <si>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</si>
  <si>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</si>
  <si>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</si>
  <si>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</si>
  <si>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</si>
  <si>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</si>
  <si>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</si>
  <si>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</si>
  <si>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</si>
  <si>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</si>
  <si>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</si>
  <si>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</si>
  <si>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</si>
  <si>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</si>
  <si>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</si>
  <si>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</si>
  <si>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</si>
  <si>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</si>
  <si>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</si>
  <si>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</si>
  <si>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</si>
  <si>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</si>
  <si>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</si>
  <si>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</si>
  <si>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</si>
  <si>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</si>
  <si>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</si>
  <si>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ЮЭСК</t>
  </si>
  <si>
    <t xml:space="preserve">Оборудование</t>
  </si>
  <si>
    <t xml:space="preserve">Дизель-генераторная установка</t>
  </si>
  <si>
    <t xml:space="preserve">Результат мониторинга цен</t>
  </si>
  <si>
    <t xml:space="preserve">Аукцион в электронной форме (МСП) ЭТП</t>
  </si>
  <si>
    <t xml:space="preserve">ИТЦ НИИ ЭЛЕКТРОМАШИНОСТРОЕНИЯ (АО)</t>
  </si>
  <si>
    <t xml:space="preserve">32312299771</t>
  </si>
  <si>
    <t xml:space="preserve">https://www.roseltorg.ru/</t>
  </si>
  <si>
    <t xml:space="preserve">5.13.1.1</t>
  </si>
  <si>
    <t xml:space="preserve">Закупочная комиссия первого уровня по закупкам АО «ЮЭСК» </t>
  </si>
  <si>
    <t xml:space="preserve">25.05.2023</t>
  </si>
  <si>
    <t xml:space="preserve">150-ВП</t>
  </si>
  <si>
    <t xml:space="preserve">26.06.2023</t>
  </si>
  <si>
    <t xml:space="preserve">14.06.2023</t>
  </si>
  <si>
    <t xml:space="preserve">06.09.2023</t>
  </si>
  <si>
    <t xml:space="preserve">АО "ЮЭСК"</t>
  </si>
  <si>
    <t xml:space="preserve">Код ОКВЭД 2: 35.11.1</t>
  </si>
  <si>
    <t xml:space="preserve">Прочие затраты</t>
  </si>
  <si>
    <t xml:space="preserve">ОКПД2 50.40.19 Оказание услуг по перевозке груза морским транспортом до ДЭС-4 с. Манилы</t>
  </si>
  <si>
    <t xml:space="preserve">Конкурс в электронной форме (МСП) ЕЭТП</t>
  </si>
  <si>
    <t xml:space="preserve">СЕВЕРТРАНС (ООО)</t>
  </si>
  <si>
    <t xml:space="preserve">Закупка на ряд проектов, сумма по проекту 0,52 млн. руб. с НДС.</t>
  </si>
  <si>
    <t xml:space="preserve">АЛАН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</si>
  <si>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</si>
  <si>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</si>
  <si>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</si>
  <si>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</si>
  <si>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</si>
  <si>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</si>
  <si>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</si>
  <si>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</si>
  <si>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</si>
  <si>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</si>
  <si>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</si>
  <si>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</si>
  <si>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</si>
  <si>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</si>
  <si>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</si>
  <si>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</si>
  <si>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</si>
  <si>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</si>
  <si>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</si>
  <si>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</si>
  <si>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10-08/457 от 29.05.2024</t>
  </si>
  <si>
    <t xml:space="preserve">Севертранс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</si>
  <si>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</si>
  <si>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</si>
  <si>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</si>
  <si>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</si>
  <si>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</si>
  <si>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</si>
  <si>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</si>
  <si>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</si>
  <si>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</si>
  <si>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</si>
  <si>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</si>
  <si>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</si>
  <si>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</si>
  <si>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</si>
  <si>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</si>
  <si>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</si>
  <si>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</si>
  <si>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</si>
  <si>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</si>
  <si>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</si>
  <si>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</si>
  <si>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</si>
  <si>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</si>
  <si>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</si>
  <si>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Поставлены и оплачены две ДГУ общей мощностью 0,5 МВт.. Оборудование доставлено к месту установки.</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</si>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</sst>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3">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0"/>
    <numFmt numFmtId="175" formatCode="dd\.mm\.yyyy"/>
    <numFmt numFmtId="176" formatCode="_-* #,##0_р_._-;\-* #,##0_р_._-;_-* \-??_р_._-;_-@_-"/>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89">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5"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18" fillId="0" borderId="10" xfId="77" applyFont="true" applyBorder="true" applyAlignment="true" applyProtection="false">
      <alignment horizontal="center" vertical="center" textRotation="0" wrapText="fals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true" applyProtection="false">
      <alignment horizontal="left" vertical="center" textRotation="0" wrapText="false" indent="0" shrinkToFit="false"/>
      <protection locked="true" hidden="false"/>
    </xf>
    <xf numFmtId="164" fontId="54"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4" fillId="0" borderId="0" xfId="77" applyFont="true" applyBorder="false" applyAlignment="false" applyProtection="false">
      <alignment horizontal="general" vertical="bottom" textRotation="0" wrapText="false" indent="0" shrinkToFit="false"/>
      <protection locked="true" hidden="false"/>
    </xf>
    <xf numFmtId="164" fontId="54"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7"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5" fillId="0" borderId="0" xfId="78" applyFont="true" applyBorder="false" applyAlignment="true" applyProtection="false">
      <alignment horizontal="general" vertical="center" textRotation="0" wrapText="tru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7"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9" fontId="57"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6" fillId="0" borderId="0" xfId="72" applyFont="true" applyBorder="true" applyAlignment="true" applyProtection="false">
      <alignment horizontal="left" vertical="center" textRotation="0" wrapText="tru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6" fillId="0" borderId="16"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60" fillId="0" borderId="17" xfId="78" applyFont="true" applyBorder="true" applyAlignment="true" applyProtection="false">
      <alignment horizontal="general" vertical="center" textRotation="0" wrapText="false" indent="0" shrinkToFit="false"/>
      <protection locked="true" hidden="false"/>
    </xf>
    <xf numFmtId="166" fontId="60" fillId="0" borderId="18"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false" applyAlignment="false" applyProtection="false">
      <alignment horizontal="general" vertical="bottom" textRotation="0" wrapText="false" indent="0" shrinkToFit="false"/>
      <protection locked="true" hidden="false"/>
    </xf>
    <xf numFmtId="164" fontId="56" fillId="0" borderId="12" xfId="78" applyFont="true" applyBorder="true" applyAlignment="true" applyProtection="false">
      <alignment horizontal="center" vertical="bottom" textRotation="0" wrapText="false" indent="0" shrinkToFit="false"/>
      <protection locked="true" hidden="false"/>
    </xf>
    <xf numFmtId="164" fontId="60" fillId="0" borderId="12" xfId="78" applyFont="true" applyBorder="true" applyAlignment="true" applyProtection="false">
      <alignment horizontal="general" vertical="bottom" textRotation="0" wrapText="false" indent="0" shrinkToFit="false"/>
      <protection locked="true" hidden="false"/>
    </xf>
    <xf numFmtId="164" fontId="60" fillId="0" borderId="19" xfId="78" applyFont="true" applyBorder="true" applyAlignment="true" applyProtection="false">
      <alignment horizontal="general" vertical="center" textRotation="0" wrapText="false" indent="0" shrinkToFit="false"/>
      <protection locked="true" hidden="false"/>
    </xf>
    <xf numFmtId="166" fontId="60" fillId="0" borderId="10" xfId="78" applyFont="true" applyBorder="true" applyAlignment="true" applyProtection="false">
      <alignment horizontal="center" vertical="center" textRotation="0" wrapText="false" indent="0" shrinkToFit="false"/>
      <protection locked="true" hidden="false"/>
    </xf>
    <xf numFmtId="164" fontId="60" fillId="0" borderId="10" xfId="78" applyFont="true" applyBorder="true" applyAlignment="true" applyProtection="false">
      <alignment horizontal="center" vertical="center" textRotation="0" wrapText="false" indent="0" shrinkToFit="false"/>
      <protection locked="true" hidden="false"/>
    </xf>
    <xf numFmtId="164" fontId="60" fillId="0" borderId="20" xfId="78" applyFont="true" applyBorder="true" applyAlignment="true" applyProtection="false">
      <alignment horizontal="general" vertical="center" textRotation="0" wrapText="false" indent="0" shrinkToFit="false"/>
      <protection locked="true" hidden="false"/>
    </xf>
    <xf numFmtId="166" fontId="60" fillId="0" borderId="21" xfId="78" applyFont="true" applyBorder="true" applyAlignment="true" applyProtection="false">
      <alignment horizontal="center" vertical="center" textRotation="0" wrapText="false" indent="0" shrinkToFit="false"/>
      <protection locked="true" hidden="false"/>
    </xf>
    <xf numFmtId="164" fontId="60" fillId="0" borderId="10" xfId="78" applyFont="true" applyBorder="true" applyAlignment="true" applyProtection="false">
      <alignment horizontal="center" vertical="center" textRotation="0" wrapText="true" indent="0" shrinkToFit="false"/>
      <protection locked="true" hidden="false"/>
    </xf>
    <xf numFmtId="164" fontId="60" fillId="0" borderId="0" xfId="78" applyFont="true" applyBorder="true" applyAlignment="true" applyProtection="false">
      <alignment horizontal="center" vertical="center" textRotation="0" wrapText="false" indent="0" shrinkToFit="false"/>
      <protection locked="true" hidden="false"/>
    </xf>
    <xf numFmtId="164" fontId="60" fillId="0" borderId="17" xfId="78" applyFont="true" applyBorder="true" applyAlignment="true" applyProtection="false">
      <alignment horizontal="left" vertical="center" textRotation="0" wrapText="false" indent="0" shrinkToFit="false"/>
      <protection locked="true" hidden="false"/>
    </xf>
    <xf numFmtId="164" fontId="60"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60" fillId="0" borderId="13"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true" applyAlignment="true" applyProtection="false">
      <alignment horizontal="general" vertical="center" textRotation="0" wrapText="false" indent="0" shrinkToFit="false"/>
      <protection locked="true" hidden="false"/>
    </xf>
    <xf numFmtId="166" fontId="60" fillId="0" borderId="0" xfId="78" applyFont="true" applyBorder="true" applyAlignment="true" applyProtection="false">
      <alignment horizontal="general" vertical="center" textRotation="0" wrapText="false" indent="0" shrinkToFit="false"/>
      <protection locked="true" hidden="false"/>
    </xf>
    <xf numFmtId="164" fontId="60" fillId="0" borderId="0" xfId="78" applyFont="true" applyBorder="true" applyAlignment="false" applyProtection="false">
      <alignment horizontal="general" vertical="bottom" textRotation="0" wrapText="false" indent="0" shrinkToFit="false"/>
      <protection locked="true" hidden="false"/>
    </xf>
    <xf numFmtId="164" fontId="60" fillId="0" borderId="0" xfId="78" applyFont="true" applyBorder="true" applyAlignment="true" applyProtection="false">
      <alignment horizontal="general" vertical="bottom" textRotation="0" wrapText="false" indent="0" shrinkToFit="false"/>
      <protection locked="true" hidden="false"/>
    </xf>
    <xf numFmtId="164" fontId="56" fillId="0" borderId="17" xfId="78" applyFont="true" applyBorder="true" applyAlignment="true" applyProtection="false">
      <alignment horizontal="left" vertical="center" textRotation="0" wrapText="false" indent="0" shrinkToFit="false"/>
      <protection locked="true" hidden="false"/>
    </xf>
    <xf numFmtId="166" fontId="60" fillId="0" borderId="18"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false" applyAlignment="true" applyProtection="false">
      <alignment horizontal="general" vertical="center" textRotation="0" wrapText="false" indent="0" shrinkToFit="false"/>
      <protection locked="true" hidden="false"/>
    </xf>
    <xf numFmtId="166" fontId="60" fillId="0" borderId="0" xfId="78" applyFont="true" applyBorder="false" applyAlignment="true" applyProtection="false">
      <alignment horizontal="general" vertical="center" textRotation="0" wrapText="false" indent="0" shrinkToFit="false"/>
      <protection locked="true" hidden="false"/>
    </xf>
    <xf numFmtId="164" fontId="60" fillId="0" borderId="0" xfId="78" applyFont="true" applyBorder="false" applyAlignment="true" applyProtection="false">
      <alignment horizontal="general" vertical="bottom" textRotation="0" wrapText="false" indent="0" shrinkToFit="false"/>
      <protection locked="true" hidden="false"/>
    </xf>
    <xf numFmtId="164" fontId="56" fillId="0" borderId="19" xfId="78" applyFont="true" applyBorder="true" applyAlignment="true" applyProtection="false">
      <alignment horizontal="general" vertical="center" textRotation="0" wrapText="false" indent="0" shrinkToFit="false"/>
      <protection locked="true" hidden="false"/>
    </xf>
    <xf numFmtId="166" fontId="56" fillId="0" borderId="10" xfId="78" applyFont="true" applyBorder="true" applyAlignment="true" applyProtection="false">
      <alignment horizontal="center" vertical="center" textRotation="0" wrapText="false" indent="0" shrinkToFit="false"/>
      <protection locked="true" hidden="false"/>
    </xf>
    <xf numFmtId="166" fontId="56" fillId="0" borderId="13" xfId="78" applyFont="true" applyBorder="true" applyAlignment="true" applyProtection="false">
      <alignment horizontal="center" vertical="center" textRotation="0" wrapText="false" indent="0" shrinkToFit="false"/>
      <protection locked="true" hidden="false"/>
    </xf>
    <xf numFmtId="164" fontId="56" fillId="0" borderId="19" xfId="78" applyFont="true" applyBorder="true" applyAlignment="true" applyProtection="false">
      <alignment horizontal="general" vertical="center" textRotation="0" wrapText="true" indent="0" shrinkToFit="false"/>
      <protection locked="true" hidden="false"/>
    </xf>
    <xf numFmtId="164" fontId="56" fillId="0" borderId="20" xfId="78" applyFont="true" applyBorder="true" applyAlignment="true" applyProtection="false">
      <alignment horizontal="general" vertical="center" textRotation="0" wrapText="false" indent="0" shrinkToFit="false"/>
      <protection locked="true" hidden="false"/>
    </xf>
    <xf numFmtId="166" fontId="56" fillId="0" borderId="21" xfId="78" applyFont="true" applyBorder="true" applyAlignment="true" applyProtection="false">
      <alignment horizontal="center" vertical="center" textRotation="0" wrapText="false" indent="0" shrinkToFit="false"/>
      <protection locked="true" hidden="false"/>
    </xf>
    <xf numFmtId="166" fontId="56" fillId="0" borderId="10" xfId="78" applyFont="true" applyBorder="true" applyAlignment="true" applyProtection="false">
      <alignment horizontal="center" vertical="bottom" textRotation="0" wrapText="false" indent="0" shrinkToFit="false"/>
      <protection locked="true" hidden="false"/>
    </xf>
    <xf numFmtId="166" fontId="60" fillId="0" borderId="10" xfId="78" applyFont="true" applyBorder="true" applyAlignment="true" applyProtection="false">
      <alignment horizontal="center" vertical="bottom" textRotation="0" wrapText="false" indent="0" shrinkToFit="false"/>
      <protection locked="true" hidden="false"/>
    </xf>
    <xf numFmtId="169" fontId="58" fillId="0" borderId="0" xfId="78" applyFont="true" applyBorder="false" applyAlignment="false" applyProtection="false">
      <alignment horizontal="general" vertical="bottom" textRotation="0" wrapText="false" indent="0" shrinkToFit="false"/>
      <protection locked="true" hidden="false"/>
    </xf>
    <xf numFmtId="164" fontId="56" fillId="0" borderId="19" xfId="78" applyFont="true" applyBorder="true" applyAlignment="true" applyProtection="false">
      <alignment horizontal="left" vertical="top" textRotation="0" wrapText="false" indent="0" shrinkToFit="false"/>
      <protection locked="true" hidden="false"/>
    </xf>
    <xf numFmtId="164" fontId="56" fillId="0" borderId="10" xfId="78" applyFont="true" applyBorder="true" applyAlignment="true" applyProtection="false">
      <alignment horizontal="general" vertical="center" textRotation="0" wrapText="false" indent="0" shrinkToFit="false"/>
      <protection locked="true" hidden="false"/>
    </xf>
    <xf numFmtId="164" fontId="56" fillId="0" borderId="21" xfId="78" applyFont="true" applyBorder="true" applyAlignment="true" applyProtection="false">
      <alignment horizontal="general" vertical="center" textRotation="0" wrapText="false" indent="0" shrinkToFit="false"/>
      <protection locked="true" hidden="false"/>
    </xf>
    <xf numFmtId="169" fontId="60" fillId="0" borderId="0" xfId="78" applyFont="true" applyBorder="fals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1"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2" fontId="18" fillId="0" borderId="10" xfId="65" applyFont="true" applyBorder="true" applyAlignment="true" applyProtection="false">
      <alignment horizontal="center" vertical="center" textRotation="0" wrapText="true" indent="0" shrinkToFit="false"/>
      <protection locked="true" hidden="false"/>
    </xf>
    <xf numFmtId="172"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6"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7" fillId="0" borderId="10" xfId="76" applyFont="true" applyBorder="true" applyAlignment="true" applyProtection="false">
      <alignment horizontal="center" vertical="center" textRotation="0" wrapText="false" indent="0" shrinkToFit="false"/>
      <protection locked="true" hidden="false"/>
    </xf>
    <xf numFmtId="164" fontId="67" fillId="0" borderId="0" xfId="76" applyFont="true" applyBorder="false" applyAlignment="false" applyProtection="false">
      <alignment horizontal="general" vertical="bottom" textRotation="0" wrapText="false" indent="0" shrinkToFit="false"/>
      <protection locked="true" hidden="false"/>
    </xf>
    <xf numFmtId="174" fontId="48" fillId="0" borderId="10" xfId="76" applyFont="true" applyBorder="true" applyAlignment="true" applyProtection="false">
      <alignment horizontal="center" vertical="center" textRotation="0" wrapText="false" indent="0" shrinkToFit="false"/>
      <protection locked="true" hidden="false"/>
    </xf>
    <xf numFmtId="166" fontId="48" fillId="0" borderId="10" xfId="76" applyFont="true" applyBorder="true" applyAlignment="true" applyProtection="false">
      <alignment horizontal="center" vertical="center" textRotation="0" wrapText="false" indent="0" shrinkToFit="false"/>
      <protection locked="true" hidden="false"/>
    </xf>
    <xf numFmtId="164" fontId="45" fillId="25" borderId="10" xfId="38" applyFont="true" applyBorder="true" applyAlignment="true" applyProtection="false">
      <alignment horizontal="general" vertical="center" textRotation="0" wrapText="true" indent="0" shrinkToFit="false"/>
      <protection locked="true" hidden="false"/>
    </xf>
    <xf numFmtId="166" fontId="48" fillId="0" borderId="10" xfId="76" applyFont="true" applyBorder="true" applyAlignment="true" applyProtection="false">
      <alignment horizontal="center" vertical="center" textRotation="0" wrapText="true" indent="0" shrinkToFit="false"/>
      <protection locked="true" hidden="false"/>
    </xf>
    <xf numFmtId="164" fontId="60" fillId="25" borderId="10" xfId="38" applyFont="true" applyBorder="true" applyAlignment="true" applyProtection="false">
      <alignment horizontal="general" vertical="center" textRotation="0" wrapText="true" indent="0" shrinkToFit="false"/>
      <protection locked="true" hidden="false"/>
    </xf>
    <xf numFmtId="164" fontId="60" fillId="25" borderId="10" xfId="38" applyFont="true" applyBorder="true" applyAlignment="true" applyProtection="false">
      <alignment horizontal="right" vertical="center" textRotation="0" wrapText="true" indent="0" shrinkToFit="false"/>
      <protection locked="true" hidden="false"/>
    </xf>
    <xf numFmtId="175" fontId="60" fillId="25" borderId="10" xfId="38" applyFont="true" applyBorder="true" applyAlignment="true" applyProtection="false">
      <alignment horizontal="general" vertical="center" textRotation="0" wrapText="true" indent="0" shrinkToFit="false"/>
      <protection locked="true" hidden="false"/>
    </xf>
    <xf numFmtId="174" fontId="36" fillId="0" borderId="10" xfId="76" applyFont="true" applyBorder="true" applyAlignment="true" applyProtection="false">
      <alignment horizontal="center" vertical="center" textRotation="0" wrapText="false" indent="0" shrinkToFit="false"/>
      <protection locked="true" hidden="false"/>
    </xf>
    <xf numFmtId="166" fontId="36" fillId="0" borderId="10" xfId="76" applyFont="true" applyBorder="true" applyAlignment="true" applyProtection="false">
      <alignment horizontal="center" vertical="center" textRotation="0" wrapText="false" indent="0" shrinkToFit="false"/>
      <protection locked="true" hidden="false"/>
    </xf>
    <xf numFmtId="166" fontId="36" fillId="0" borderId="15" xfId="76" applyFont="true" applyBorder="true" applyAlignment="true" applyProtection="false">
      <alignment horizontal="center" vertical="center" textRotation="0" wrapText="true" indent="0" shrinkToFit="false"/>
      <protection locked="true" hidden="false"/>
    </xf>
    <xf numFmtId="171" fontId="36" fillId="0" borderId="10" xfId="76" applyFont="true" applyBorder="true" applyAlignment="true" applyProtection="false">
      <alignment horizontal="center" vertical="center" textRotation="0" wrapText="false" indent="0" shrinkToFit="false"/>
      <protection locked="true" hidden="false"/>
    </xf>
    <xf numFmtId="166" fontId="36" fillId="0" borderId="10" xfId="76"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76" fontId="36" fillId="0" borderId="10" xfId="76" applyFont="true" applyBorder="true" applyAlignment="true" applyProtection="false">
      <alignment horizontal="center" vertical="center" textRotation="0" wrapText="false" indent="0" shrinkToFit="false"/>
      <protection locked="true" hidden="false"/>
    </xf>
    <xf numFmtId="164" fontId="38" fillId="25" borderId="10" xfId="38" applyFont="true" applyBorder="true" applyAlignment="true" applyProtection="false">
      <alignment horizontal="general" vertical="center" textRotation="0" wrapText="true" indent="0" shrinkToFit="false"/>
      <protection locked="true" hidden="false"/>
    </xf>
    <xf numFmtId="173" fontId="38" fillId="25" borderId="10" xfId="38" applyFont="true" applyBorder="true" applyAlignment="true" applyProtection="false">
      <alignment horizontal="general" vertical="center" textRotation="0" wrapText="true" indent="0" shrinkToFit="false"/>
      <protection locked="true" hidden="false"/>
    </xf>
    <xf numFmtId="173" fontId="18" fillId="25" borderId="15"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5" fontId="38" fillId="25" borderId="10" xfId="38" applyFont="true" applyBorder="true" applyAlignment="true" applyProtection="false">
      <alignment horizontal="general" vertical="center" textRotation="0" wrapText="true" indent="0" shrinkToFit="false"/>
      <protection locked="true" hidden="false"/>
    </xf>
    <xf numFmtId="175" fontId="68" fillId="0" borderId="10" xfId="38" applyFont="true" applyBorder="true" applyAlignment="true" applyProtection="false">
      <alignment horizontal="general" vertical="center" textRotation="0" wrapText="true" indent="0" shrinkToFit="false"/>
      <protection locked="true" hidden="false"/>
    </xf>
    <xf numFmtId="164" fontId="45"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6" fillId="0" borderId="0" xfId="65" applyFont="true" applyBorder="true" applyAlignment="true" applyProtection="false">
      <alignment horizontal="center" vertical="bottom" textRotation="0" wrapText="false" indent="0" shrinkToFit="false"/>
      <protection locked="true" hidden="false"/>
    </xf>
    <xf numFmtId="164" fontId="46" fillId="0" borderId="0" xfId="65" applyFont="true" applyBorder="false" applyAlignment="true" applyProtection="false">
      <alignment horizontal="general" vertical="bottom" textRotation="0" wrapText="false" indent="0" shrinkToFit="false"/>
      <protection locked="true" hidden="false"/>
    </xf>
    <xf numFmtId="164" fontId="46"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69" fillId="0" borderId="0" xfId="65" applyFont="true" applyBorder="false" applyAlignment="true" applyProtection="false">
      <alignment horizontal="right" vertical="top" textRotation="0" wrapText="true" indent="0" shrinkToFit="false"/>
      <protection locked="true" hidden="false"/>
    </xf>
    <xf numFmtId="164" fontId="70" fillId="0" borderId="0" xfId="65" applyFont="true" applyBorder="true" applyAlignment="true" applyProtection="false">
      <alignment horizontal="center" vertical="bottom" textRotation="0" wrapText="true" indent="0" shrinkToFit="false"/>
      <protection locked="true" hidden="false"/>
    </xf>
    <xf numFmtId="164" fontId="45" fillId="0" borderId="0" xfId="65" applyFont="true" applyBorder="false" applyAlignment="true" applyProtection="false">
      <alignment horizontal="right" vertical="bottom" textRotation="0" wrapText="false" indent="0" shrinkToFit="false"/>
      <protection locked="true" hidden="false"/>
    </xf>
    <xf numFmtId="164" fontId="70" fillId="0" borderId="26" xfId="65" applyFont="true" applyBorder="true" applyAlignment="true" applyProtection="false">
      <alignment horizontal="justify" vertical="bottom" textRotation="0" wrapText="false" indent="0" shrinkToFit="false"/>
      <protection locked="true" hidden="false"/>
    </xf>
    <xf numFmtId="166" fontId="45" fillId="0" borderId="26" xfId="65" applyFont="true" applyBorder="true" applyAlignment="true" applyProtection="false">
      <alignment horizontal="center" vertical="center" textRotation="0" wrapText="true" indent="0" shrinkToFit="false"/>
      <protection locked="true" hidden="false"/>
    </xf>
    <xf numFmtId="164" fontId="70" fillId="0" borderId="26" xfId="65" applyFont="true" applyBorder="true" applyAlignment="true" applyProtection="false">
      <alignment horizontal="general" vertical="top" textRotation="0" wrapText="true" indent="0" shrinkToFit="false"/>
      <protection locked="true" hidden="false"/>
    </xf>
    <xf numFmtId="169" fontId="45" fillId="0" borderId="26" xfId="65" applyFont="true" applyBorder="true" applyAlignment="true" applyProtection="false">
      <alignment horizontal="center" vertical="center" textRotation="0" wrapText="true" indent="0" shrinkToFit="false"/>
      <protection locked="true" hidden="false"/>
    </xf>
    <xf numFmtId="164" fontId="70" fillId="0" borderId="27" xfId="65" applyFont="true" applyBorder="true" applyAlignment="true" applyProtection="false">
      <alignment horizontal="general" vertical="top" textRotation="0" wrapText="true" indent="0" shrinkToFit="false"/>
      <protection locked="true" hidden="false"/>
    </xf>
    <xf numFmtId="164" fontId="70" fillId="0" borderId="27" xfId="65" applyFont="true" applyBorder="true" applyAlignment="true" applyProtection="false">
      <alignment horizontal="justify" vertical="top" textRotation="0" wrapText="true" indent="0" shrinkToFit="false"/>
      <protection locked="true" hidden="false"/>
    </xf>
    <xf numFmtId="166" fontId="45" fillId="0" borderId="26" xfId="65" applyFont="true" applyBorder="true" applyAlignment="true" applyProtection="false">
      <alignment horizontal="center" vertical="center" textRotation="0" wrapText="false" indent="0" shrinkToFit="false"/>
      <protection locked="true" hidden="false"/>
    </xf>
    <xf numFmtId="164" fontId="45" fillId="0" borderId="26" xfId="65" applyFont="true" applyBorder="true" applyAlignment="true" applyProtection="false">
      <alignment horizontal="justify" vertical="top" textRotation="0" wrapText="true" indent="0" shrinkToFit="false"/>
      <protection locked="true" hidden="false"/>
    </xf>
    <xf numFmtId="164" fontId="70" fillId="0" borderId="26" xfId="65"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5" fontId="45" fillId="0" borderId="26" xfId="19" applyFont="true" applyBorder="true" applyAlignment="true" applyProtection="true">
      <alignment horizontal="center" vertical="center" textRotation="0" wrapText="true" indent="0" shrinkToFit="false"/>
      <protection locked="true" hidden="false"/>
    </xf>
    <xf numFmtId="164" fontId="70" fillId="0" borderId="28" xfId="65" applyFont="true" applyBorder="true" applyAlignment="true" applyProtection="false">
      <alignment horizontal="general" vertical="top" textRotation="0" wrapText="true" indent="0" shrinkToFit="false"/>
      <protection locked="true" hidden="false"/>
    </xf>
    <xf numFmtId="164" fontId="45"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45" fillId="0" borderId="29" xfId="65" applyFont="true" applyBorder="true" applyAlignment="true" applyProtection="false">
      <alignment horizontal="general" vertical="top" textRotation="0" wrapText="true" indent="0" shrinkToFit="false"/>
      <protection locked="true" hidden="false"/>
    </xf>
    <xf numFmtId="164" fontId="45" fillId="0" borderId="27" xfId="65" applyFont="true" applyBorder="true" applyAlignment="true" applyProtection="false">
      <alignment horizontal="general" vertical="top" textRotation="0" wrapText="true" indent="0" shrinkToFit="false"/>
      <protection locked="true" hidden="false"/>
    </xf>
    <xf numFmtId="164" fontId="70" fillId="0" borderId="28" xfId="65" applyFont="true" applyBorder="true" applyAlignment="true" applyProtection="false">
      <alignment horizontal="left" vertical="center" textRotation="0" wrapText="true" indent="0" shrinkToFit="false"/>
      <protection locked="true" hidden="false"/>
    </xf>
    <xf numFmtId="164" fontId="70" fillId="0" borderId="28" xfId="65" applyFont="true" applyBorder="true" applyAlignment="true" applyProtection="false">
      <alignment horizontal="center" vertical="center" textRotation="0" wrapText="true" indent="0" shrinkToFit="false"/>
      <protection locked="true" hidden="false"/>
    </xf>
    <xf numFmtId="164" fontId="45" fillId="0" borderId="27" xfId="65" applyFont="true" applyBorder="true" applyAlignment="false" applyProtection="false">
      <alignment horizontal="general" vertical="bottom" textRotation="0" wrapText="false" indent="0" shrinkToFit="false"/>
      <protection locked="true" hidden="false"/>
    </xf>
    <xf numFmtId="174" fontId="70" fillId="0" borderId="0" xfId="65" applyFont="true" applyBorder="false" applyAlignment="true" applyProtection="false">
      <alignment horizontal="left" vertical="top" textRotation="0" wrapText="false" indent="0" shrinkToFit="false"/>
      <protection locked="true" hidden="false"/>
    </xf>
    <xf numFmtId="169" fontId="45" fillId="0" borderId="0" xfId="65" applyFont="true" applyBorder="false" applyAlignment="true" applyProtection="false">
      <alignment horizontal="left" vertical="top" textRotation="0" wrapText="true" indent="0" shrinkToFit="false"/>
      <protection locked="true" hidden="false"/>
    </xf>
    <xf numFmtId="169" fontId="45" fillId="0" borderId="0" xfId="65" applyFont="true" applyBorder="true" applyAlignment="true" applyProtection="false">
      <alignment horizontal="left" vertical="top" textRotation="0" wrapText="false" indent="0" shrinkToFit="false"/>
      <protection locked="true" hidden="false"/>
    </xf>
    <xf numFmtId="164" fontId="45"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62">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C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50057523"/>
        <c:axId val="17256991"/>
      </c:lineChart>
      <c:catAx>
        <c:axId val="50057523"/>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17256991"/>
        <c:crosses val="autoZero"/>
        <c:auto val="1"/>
        <c:lblAlgn val="ctr"/>
        <c:lblOffset val="100"/>
        <c:noMultiLvlLbl val="0"/>
      </c:catAx>
      <c:valAx>
        <c:axId val="17256991"/>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50057523"/>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0" colorId="64" zoomScale="80" zoomScaleNormal="100" zoomScalePageLayoutView="8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50</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51</v>
      </c>
      <c r="B37" s="39" t="s">
        <v>52</v>
      </c>
      <c r="C37" s="25" t="s">
        <v>50</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7.8"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111.59422394</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93.79518662</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1"/>
  <sheetViews>
    <sheetView showFormulas="false" showGridLines="true" showRowColHeaders="true" showZeros="true" rightToLeft="false" tabSelected="false" showOutlineSymbols="true" defaultGridColor="true" view="pageBreakPreview" topLeftCell="A22" colorId="64" zoomScale="100" zoomScaleNormal="70" zoomScalePageLayoutView="100" workbookViewId="0">
      <selection pane="topLeft" activeCell="E36" activeCellId="0" sqref="E36"/>
    </sheetView>
  </sheetViews>
  <sheetFormatPr defaultColWidth="9.1484375" defaultRowHeight="15.75" zeroHeight="false" outlineLevelRow="0" outlineLevelCol="0"/>
  <cols>
    <col collapsed="false" customWidth="false" hidden="false" outlineLevel="0" max="1" min="1" style="196" width="9.14"/>
    <col collapsed="false" customWidth="true" hidden="false" outlineLevel="0" max="2" min="2" style="196" width="57.86"/>
    <col collapsed="false" customWidth="true" hidden="false" outlineLevel="0" max="3" min="3" style="196" width="13"/>
    <col collapsed="false" customWidth="true" hidden="false" outlineLevel="0" max="4" min="4" style="196" width="17.86"/>
    <col collapsed="false" customWidth="true" hidden="false" outlineLevel="0" max="5" min="5" style="196" width="20.42"/>
    <col collapsed="false" customWidth="true" hidden="false" outlineLevel="0" max="7" min="6" style="173" width="12.86"/>
    <col collapsed="false" customWidth="false" hidden="false" outlineLevel="0" max="16384" min="8" style="196"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c r="G4" s="83"/>
    </row>
    <row r="5" customFormat="false" ht="18.75" hidden="false" customHeight="false" outlineLevel="0" collapsed="false">
      <c r="A5" s="174"/>
      <c r="B5" s="174"/>
      <c r="C5" s="174"/>
      <c r="D5" s="174"/>
      <c r="E5" s="174"/>
      <c r="F5" s="174"/>
      <c r="G5" s="174"/>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52" t="s">
        <v>5</v>
      </c>
      <c r="B8" s="52"/>
      <c r="C8" s="52"/>
      <c r="D8" s="52"/>
      <c r="E8" s="52"/>
      <c r="F8" s="52"/>
      <c r="G8" s="52"/>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J_525-ДГ-К17</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85"/>
      <c r="B13" s="85"/>
      <c r="C13" s="85"/>
      <c r="D13" s="85"/>
      <c r="E13" s="85"/>
      <c r="F13" s="85"/>
      <c r="G13" s="85"/>
    </row>
    <row r="14" customFormat="false" ht="89.25" hidden="false" customHeight="true" outlineLevel="0" collapsed="false">
      <c r="A14" s="13" t="str">
        <f aca="false">'1. паспорт местоположение'!A15:C15</f>
        <v>Строительство  новой ДЭС в с. Слаутное  модульного типа установленной мощностью 0.840 МВт взамен ДЭС-1</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7"/>
      <c r="B16" s="197"/>
      <c r="C16" s="197"/>
      <c r="D16" s="197"/>
      <c r="E16" s="197"/>
      <c r="F16" s="197"/>
      <c r="G16" s="197"/>
    </row>
    <row r="17" customFormat="false" ht="15.75" hidden="false" customHeight="false" outlineLevel="0" collapsed="false">
      <c r="A17" s="173"/>
    </row>
    <row r="18" customFormat="false" ht="15.75" hidden="false" customHeight="false" outlineLevel="0" collapsed="false">
      <c r="A18" s="198" t="s">
        <v>383</v>
      </c>
      <c r="B18" s="198"/>
      <c r="C18" s="198"/>
      <c r="D18" s="198"/>
      <c r="E18" s="198"/>
      <c r="F18" s="198"/>
      <c r="G18" s="198"/>
    </row>
    <row r="19" customFormat="false" ht="15.75" hidden="false" customHeight="false" outlineLevel="0" collapsed="false">
      <c r="A19" s="173"/>
      <c r="B19" s="173"/>
      <c r="C19" s="173"/>
      <c r="D19" s="173"/>
      <c r="E19" s="173"/>
    </row>
    <row r="20" customFormat="false" ht="33" hidden="false" customHeight="true" outlineLevel="0" collapsed="false">
      <c r="A20" s="179" t="s">
        <v>384</v>
      </c>
      <c r="B20" s="179" t="s">
        <v>385</v>
      </c>
      <c r="C20" s="179" t="s">
        <v>386</v>
      </c>
      <c r="D20" s="179"/>
      <c r="E20" s="199" t="s">
        <v>387</v>
      </c>
      <c r="F20" s="179" t="s">
        <v>388</v>
      </c>
      <c r="G20" s="179" t="s">
        <v>389</v>
      </c>
      <c r="H20" s="200"/>
      <c r="I20" s="200"/>
      <c r="J20" s="200"/>
    </row>
    <row r="21" customFormat="false" ht="99.75" hidden="false" customHeight="true" outlineLevel="0" collapsed="false">
      <c r="A21" s="179"/>
      <c r="B21" s="179"/>
      <c r="C21" s="179"/>
      <c r="D21" s="179"/>
      <c r="E21" s="199"/>
      <c r="F21" s="179"/>
      <c r="G21" s="179"/>
    </row>
    <row r="22" customFormat="false" ht="89.25" hidden="false" customHeight="true" outlineLevel="0" collapsed="false">
      <c r="A22" s="179"/>
      <c r="B22" s="179"/>
      <c r="C22" s="201" t="s">
        <v>323</v>
      </c>
      <c r="D22" s="201" t="s">
        <v>390</v>
      </c>
      <c r="E22" s="202" t="s">
        <v>391</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3" t="n">
        <v>1</v>
      </c>
      <c r="B24" s="204" t="s">
        <v>392</v>
      </c>
      <c r="C24" s="205" t="n">
        <v>106.21943783</v>
      </c>
      <c r="D24" s="205" t="n">
        <f aca="false">D25+D26+D27+D28+D29</f>
        <v>112.55422394</v>
      </c>
      <c r="E24" s="205" t="n">
        <f aca="false">E25+E26+E27+E28+E29</f>
        <v>111.59422394</v>
      </c>
      <c r="F24" s="205" t="n">
        <v>12.42457292</v>
      </c>
      <c r="G24" s="205" t="n">
        <f aca="false">G27</f>
        <v>9.4276</v>
      </c>
      <c r="H24" s="206"/>
    </row>
    <row r="25" customFormat="false" ht="24" hidden="false" customHeight="true" outlineLevel="0" collapsed="false">
      <c r="A25" s="207" t="s">
        <v>393</v>
      </c>
      <c r="B25" s="208" t="s">
        <v>394</v>
      </c>
      <c r="C25" s="205" t="n">
        <v>0</v>
      </c>
      <c r="D25" s="205" t="n">
        <v>0</v>
      </c>
      <c r="E25" s="205" t="n">
        <v>0</v>
      </c>
      <c r="F25" s="205" t="n">
        <v>0</v>
      </c>
      <c r="G25" s="205" t="n">
        <v>0</v>
      </c>
      <c r="H25" s="206"/>
    </row>
    <row r="26" customFormat="false" ht="15.75" hidden="false" customHeight="false" outlineLevel="0" collapsed="false">
      <c r="A26" s="207" t="s">
        <v>395</v>
      </c>
      <c r="B26" s="208" t="s">
        <v>396</v>
      </c>
      <c r="C26" s="205" t="n">
        <v>0</v>
      </c>
      <c r="D26" s="205" t="n">
        <v>0</v>
      </c>
      <c r="E26" s="205" t="n">
        <v>0</v>
      </c>
      <c r="F26" s="205" t="n">
        <v>0</v>
      </c>
      <c r="G26" s="205" t="n">
        <v>0</v>
      </c>
      <c r="H26" s="206"/>
    </row>
    <row r="27" customFormat="false" ht="27.35" hidden="false" customHeight="false" outlineLevel="0" collapsed="false">
      <c r="A27" s="207" t="s">
        <v>397</v>
      </c>
      <c r="B27" s="208" t="s">
        <v>398</v>
      </c>
      <c r="C27" s="209" t="n">
        <v>106.21943783</v>
      </c>
      <c r="D27" s="209" t="n">
        <v>112.55422394</v>
      </c>
      <c r="E27" s="209" t="n">
        <v>111.59422394</v>
      </c>
      <c r="F27" s="209" t="n">
        <v>12.42457292</v>
      </c>
      <c r="G27" s="209" t="n">
        <v>9.4276</v>
      </c>
      <c r="H27" s="206"/>
    </row>
    <row r="28" customFormat="false" ht="15.75" hidden="false" customHeight="false" outlineLevel="0" collapsed="false">
      <c r="A28" s="207" t="s">
        <v>399</v>
      </c>
      <c r="B28" s="208" t="s">
        <v>400</v>
      </c>
      <c r="C28" s="205" t="n">
        <v>0</v>
      </c>
      <c r="D28" s="205" t="n">
        <v>0</v>
      </c>
      <c r="E28" s="205" t="n">
        <v>0</v>
      </c>
      <c r="F28" s="205" t="n">
        <v>0</v>
      </c>
      <c r="G28" s="205" t="n">
        <v>0</v>
      </c>
      <c r="H28" s="206"/>
    </row>
    <row r="29" customFormat="false" ht="15.75" hidden="false" customHeight="false" outlineLevel="0" collapsed="false">
      <c r="A29" s="207" t="s">
        <v>401</v>
      </c>
      <c r="B29" s="210" t="s">
        <v>402</v>
      </c>
      <c r="C29" s="205" t="n">
        <v>0</v>
      </c>
      <c r="D29" s="205" t="n">
        <v>0</v>
      </c>
      <c r="E29" s="205" t="n">
        <v>0</v>
      </c>
      <c r="F29" s="205" t="n">
        <v>0</v>
      </c>
      <c r="G29" s="205" t="n">
        <v>0</v>
      </c>
      <c r="H29" s="206"/>
    </row>
    <row r="30" customFormat="false" ht="41" hidden="false" customHeight="false" outlineLevel="0" collapsed="false">
      <c r="A30" s="203" t="s">
        <v>18</v>
      </c>
      <c r="B30" s="204" t="s">
        <v>403</v>
      </c>
      <c r="C30" s="205" t="n">
        <v>88.51619819</v>
      </c>
      <c r="D30" s="205" t="n">
        <f aca="false">D31+D32+D33+D34</f>
        <v>93.79518662</v>
      </c>
      <c r="E30" s="205" t="n">
        <f aca="false">E31+E32+E33+E34</f>
        <v>93.79518662</v>
      </c>
      <c r="F30" s="205" t="n">
        <v>11.15381077</v>
      </c>
      <c r="G30" s="205" t="n">
        <f aca="false">G33+G34</f>
        <v>8.7876</v>
      </c>
      <c r="H30" s="206"/>
    </row>
    <row r="31" customFormat="false" ht="15.75" hidden="false" customHeight="false" outlineLevel="0" collapsed="false">
      <c r="A31" s="203" t="s">
        <v>404</v>
      </c>
      <c r="B31" s="208" t="s">
        <v>405</v>
      </c>
      <c r="C31" s="211" t="n">
        <v>3.54659827</v>
      </c>
      <c r="D31" s="211" t="n">
        <v>3.86803622</v>
      </c>
      <c r="E31" s="211" t="n">
        <v>3.86803622</v>
      </c>
      <c r="F31" s="205" t="n">
        <v>0</v>
      </c>
      <c r="G31" s="205" t="n">
        <v>0</v>
      </c>
      <c r="H31" s="206"/>
    </row>
    <row r="32" customFormat="false" ht="27.35" hidden="false" customHeight="false" outlineLevel="0" collapsed="false">
      <c r="A32" s="203" t="s">
        <v>406</v>
      </c>
      <c r="B32" s="208" t="s">
        <v>407</v>
      </c>
      <c r="C32" s="211" t="n">
        <v>21.81682371</v>
      </c>
      <c r="D32" s="211" t="n">
        <v>24.21792751</v>
      </c>
      <c r="E32" s="211" t="n">
        <v>24.21792751</v>
      </c>
      <c r="F32" s="205" t="n">
        <v>3.15381077</v>
      </c>
      <c r="G32" s="205" t="n">
        <v>0</v>
      </c>
      <c r="H32" s="206"/>
    </row>
    <row r="33" customFormat="false" ht="15.75" hidden="false" customHeight="false" outlineLevel="0" collapsed="false">
      <c r="A33" s="203" t="s">
        <v>408</v>
      </c>
      <c r="B33" s="208" t="s">
        <v>409</v>
      </c>
      <c r="C33" s="211" t="n">
        <v>56.26920259</v>
      </c>
      <c r="D33" s="211" t="n">
        <v>60.375</v>
      </c>
      <c r="E33" s="211" t="n">
        <v>60.375</v>
      </c>
      <c r="F33" s="205" t="n">
        <v>8</v>
      </c>
      <c r="G33" s="205" t="n">
        <v>8</v>
      </c>
      <c r="H33" s="206"/>
    </row>
    <row r="34" customFormat="false" ht="15.75" hidden="false" customHeight="false" outlineLevel="0" collapsed="false">
      <c r="A34" s="203" t="s">
        <v>410</v>
      </c>
      <c r="B34" s="208" t="s">
        <v>411</v>
      </c>
      <c r="C34" s="212" t="n">
        <v>6.88357361999999</v>
      </c>
      <c r="D34" s="212" t="n">
        <v>5.33422289</v>
      </c>
      <c r="E34" s="212" t="n">
        <v>5.33422289</v>
      </c>
      <c r="F34" s="205" t="n">
        <v>0</v>
      </c>
      <c r="G34" s="205" t="n">
        <v>0.7876</v>
      </c>
      <c r="H34" s="206"/>
    </row>
    <row r="35" customFormat="false" ht="27.35" hidden="false" customHeight="false" outlineLevel="0" collapsed="false">
      <c r="A35" s="203" t="s">
        <v>21</v>
      </c>
      <c r="B35" s="204" t="s">
        <v>412</v>
      </c>
      <c r="C35" s="205" t="s">
        <v>23</v>
      </c>
      <c r="D35" s="205" t="s">
        <v>23</v>
      </c>
      <c r="E35" s="205" t="s">
        <v>23</v>
      </c>
      <c r="F35" s="205" t="s">
        <v>23</v>
      </c>
      <c r="G35" s="205" t="s">
        <v>23</v>
      </c>
    </row>
    <row r="36" customFormat="false" ht="27.35" hidden="false" customHeight="false" outlineLevel="0" collapsed="false">
      <c r="A36" s="207" t="s">
        <v>413</v>
      </c>
      <c r="B36" s="213" t="s">
        <v>414</v>
      </c>
      <c r="C36" s="205" t="n">
        <v>0.84</v>
      </c>
      <c r="D36" s="205" t="n">
        <v>0.84</v>
      </c>
      <c r="E36" s="205" t="n">
        <v>0.84</v>
      </c>
      <c r="F36" s="205" t="n">
        <v>0</v>
      </c>
      <c r="G36" s="205" t="n">
        <v>0</v>
      </c>
    </row>
    <row r="37" customFormat="false" ht="15.75" hidden="false" customHeight="false" outlineLevel="0" collapsed="false">
      <c r="A37" s="207" t="s">
        <v>415</v>
      </c>
      <c r="B37" s="213" t="s">
        <v>416</v>
      </c>
      <c r="C37" s="205" t="n">
        <v>0</v>
      </c>
      <c r="D37" s="205" t="n">
        <v>0</v>
      </c>
      <c r="E37" s="205" t="n">
        <v>0</v>
      </c>
      <c r="F37" s="205" t="n">
        <v>0</v>
      </c>
      <c r="G37" s="205" t="n">
        <v>0</v>
      </c>
    </row>
    <row r="38" customFormat="false" ht="15.75" hidden="false" customHeight="false" outlineLevel="0" collapsed="false">
      <c r="A38" s="207" t="s">
        <v>417</v>
      </c>
      <c r="B38" s="213" t="s">
        <v>418</v>
      </c>
      <c r="C38" s="205" t="n">
        <v>0</v>
      </c>
      <c r="D38" s="205" t="n">
        <v>0</v>
      </c>
      <c r="E38" s="205" t="n">
        <v>0</v>
      </c>
      <c r="F38" s="205" t="n">
        <v>0</v>
      </c>
      <c r="G38" s="205" t="n">
        <v>0</v>
      </c>
    </row>
    <row r="39" customFormat="false" ht="27.35" hidden="false" customHeight="false" outlineLevel="0" collapsed="false">
      <c r="A39" s="207" t="s">
        <v>419</v>
      </c>
      <c r="B39" s="208" t="s">
        <v>420</v>
      </c>
      <c r="C39" s="205" t="n">
        <v>0</v>
      </c>
      <c r="D39" s="205" t="n">
        <v>0</v>
      </c>
      <c r="E39" s="205" t="n">
        <v>0</v>
      </c>
      <c r="F39" s="205" t="n">
        <v>0</v>
      </c>
      <c r="G39" s="205" t="n">
        <v>0</v>
      </c>
    </row>
    <row r="40" customFormat="false" ht="27.35" hidden="false" customHeight="false" outlineLevel="0" collapsed="false">
      <c r="A40" s="207" t="s">
        <v>421</v>
      </c>
      <c r="B40" s="208" t="s">
        <v>422</v>
      </c>
      <c r="C40" s="205" t="n">
        <v>0</v>
      </c>
      <c r="D40" s="205" t="n">
        <v>0</v>
      </c>
      <c r="E40" s="205" t="n">
        <v>0</v>
      </c>
      <c r="F40" s="205" t="n">
        <v>0</v>
      </c>
      <c r="G40" s="205" t="n">
        <v>0</v>
      </c>
    </row>
    <row r="41" customFormat="false" ht="15.75" hidden="false" customHeight="false" outlineLevel="0" collapsed="false">
      <c r="A41" s="207" t="s">
        <v>423</v>
      </c>
      <c r="B41" s="208" t="s">
        <v>424</v>
      </c>
      <c r="C41" s="205" t="n">
        <v>0</v>
      </c>
      <c r="D41" s="205" t="n">
        <v>0</v>
      </c>
      <c r="E41" s="205" t="n">
        <v>0</v>
      </c>
      <c r="F41" s="205" t="n">
        <v>0</v>
      </c>
      <c r="G41" s="205" t="n">
        <v>0</v>
      </c>
    </row>
    <row r="42" customFormat="false" ht="15.75" hidden="false" customHeight="false" outlineLevel="0" collapsed="false">
      <c r="A42" s="207" t="s">
        <v>425</v>
      </c>
      <c r="B42" s="208" t="s">
        <v>426</v>
      </c>
      <c r="C42" s="205" t="n">
        <v>0</v>
      </c>
      <c r="D42" s="205" t="n">
        <v>0</v>
      </c>
      <c r="E42" s="205" t="n">
        <v>0</v>
      </c>
      <c r="F42" s="205" t="n">
        <v>0</v>
      </c>
      <c r="G42" s="205" t="n">
        <v>0</v>
      </c>
    </row>
    <row r="43" customFormat="false" ht="15.75" hidden="false" customHeight="false" outlineLevel="0" collapsed="false">
      <c r="A43" s="207" t="s">
        <v>427</v>
      </c>
      <c r="B43" s="208" t="s">
        <v>428</v>
      </c>
      <c r="C43" s="205" t="n">
        <v>0</v>
      </c>
      <c r="D43" s="205" t="n">
        <v>0</v>
      </c>
      <c r="E43" s="205" t="n">
        <v>0</v>
      </c>
      <c r="F43" s="205" t="n">
        <v>0</v>
      </c>
      <c r="G43" s="205" t="n">
        <v>0</v>
      </c>
    </row>
    <row r="44" customFormat="false" ht="15.75" hidden="false" customHeight="false" outlineLevel="0" collapsed="false">
      <c r="A44" s="207" t="s">
        <v>429</v>
      </c>
      <c r="B44" s="208" t="s">
        <v>430</v>
      </c>
      <c r="C44" s="205" t="n">
        <v>0</v>
      </c>
      <c r="D44" s="205" t="n">
        <v>0</v>
      </c>
      <c r="E44" s="205" t="n">
        <v>0</v>
      </c>
      <c r="F44" s="205" t="n">
        <v>0</v>
      </c>
      <c r="G44" s="205" t="n">
        <v>0</v>
      </c>
    </row>
    <row r="45" customFormat="false" ht="15.75" hidden="false" customHeight="false" outlineLevel="0" collapsed="false">
      <c r="A45" s="207" t="s">
        <v>431</v>
      </c>
      <c r="B45" s="213" t="s">
        <v>432</v>
      </c>
      <c r="C45" s="205" t="n">
        <v>0</v>
      </c>
      <c r="D45" s="205" t="n">
        <v>0</v>
      </c>
      <c r="E45" s="205" t="n">
        <v>0</v>
      </c>
      <c r="F45" s="205" t="n">
        <v>0</v>
      </c>
      <c r="G45" s="205" t="n">
        <v>0</v>
      </c>
    </row>
    <row r="46" customFormat="false" ht="15.75" hidden="false" customHeight="false" outlineLevel="0" collapsed="false">
      <c r="A46" s="203" t="s">
        <v>24</v>
      </c>
      <c r="B46" s="204" t="s">
        <v>433</v>
      </c>
      <c r="C46" s="205" t="s">
        <v>23</v>
      </c>
      <c r="D46" s="205" t="s">
        <v>23</v>
      </c>
      <c r="E46" s="205" t="n">
        <v>0</v>
      </c>
      <c r="F46" s="205" t="s">
        <v>23</v>
      </c>
      <c r="G46" s="205" t="s">
        <v>23</v>
      </c>
    </row>
    <row r="47" customFormat="false" ht="15.75" hidden="false" customHeight="false" outlineLevel="0" collapsed="false">
      <c r="A47" s="207" t="s">
        <v>434</v>
      </c>
      <c r="B47" s="208" t="s">
        <v>435</v>
      </c>
      <c r="C47" s="205" t="n">
        <v>0.84</v>
      </c>
      <c r="D47" s="205" t="n">
        <v>0.84</v>
      </c>
      <c r="E47" s="205" t="n">
        <v>0.84</v>
      </c>
      <c r="F47" s="205" t="n">
        <v>0</v>
      </c>
      <c r="G47" s="205" t="n">
        <v>0</v>
      </c>
    </row>
    <row r="48" customFormat="false" ht="15.75" hidden="false" customHeight="false" outlineLevel="0" collapsed="false">
      <c r="A48" s="207" t="s">
        <v>436</v>
      </c>
      <c r="B48" s="208" t="s">
        <v>416</v>
      </c>
      <c r="C48" s="205" t="n">
        <v>0</v>
      </c>
      <c r="D48" s="205" t="n">
        <v>0</v>
      </c>
      <c r="E48" s="205" t="n">
        <v>0</v>
      </c>
      <c r="F48" s="205" t="n">
        <v>0</v>
      </c>
      <c r="G48" s="205" t="n">
        <v>0</v>
      </c>
    </row>
    <row r="49" customFormat="false" ht="15.75" hidden="false" customHeight="false" outlineLevel="0" collapsed="false">
      <c r="A49" s="207" t="s">
        <v>437</v>
      </c>
      <c r="B49" s="208" t="s">
        <v>418</v>
      </c>
      <c r="C49" s="205" t="n">
        <v>0</v>
      </c>
      <c r="D49" s="205" t="n">
        <v>0</v>
      </c>
      <c r="E49" s="205" t="n">
        <v>0</v>
      </c>
      <c r="F49" s="205" t="n">
        <v>0</v>
      </c>
      <c r="G49" s="205" t="n">
        <v>0</v>
      </c>
    </row>
    <row r="50" customFormat="false" ht="27.35" hidden="false" customHeight="false" outlineLevel="0" collapsed="false">
      <c r="A50" s="207" t="s">
        <v>438</v>
      </c>
      <c r="B50" s="208" t="s">
        <v>420</v>
      </c>
      <c r="C50" s="205" t="n">
        <v>0</v>
      </c>
      <c r="D50" s="205" t="n">
        <v>0</v>
      </c>
      <c r="E50" s="205" t="n">
        <v>0</v>
      </c>
      <c r="F50" s="205" t="n">
        <v>0</v>
      </c>
      <c r="G50" s="205" t="n">
        <v>0</v>
      </c>
    </row>
    <row r="51" customFormat="false" ht="27.35" hidden="false" customHeight="false" outlineLevel="0" collapsed="false">
      <c r="A51" s="207" t="s">
        <v>439</v>
      </c>
      <c r="B51" s="208" t="s">
        <v>422</v>
      </c>
      <c r="C51" s="205" t="n">
        <v>0</v>
      </c>
      <c r="D51" s="205" t="n">
        <v>0</v>
      </c>
      <c r="E51" s="205" t="n">
        <v>0</v>
      </c>
      <c r="F51" s="205" t="n">
        <v>0</v>
      </c>
      <c r="G51" s="205" t="n">
        <v>0</v>
      </c>
    </row>
    <row r="52" customFormat="false" ht="15.75" hidden="false" customHeight="false" outlineLevel="0" collapsed="false">
      <c r="A52" s="207" t="s">
        <v>440</v>
      </c>
      <c r="B52" s="208" t="s">
        <v>424</v>
      </c>
      <c r="C52" s="205" t="n">
        <v>0</v>
      </c>
      <c r="D52" s="205" t="n">
        <v>0</v>
      </c>
      <c r="E52" s="205" t="n">
        <v>0</v>
      </c>
      <c r="F52" s="205" t="n">
        <v>0</v>
      </c>
      <c r="G52" s="205" t="n">
        <v>0</v>
      </c>
    </row>
    <row r="53" customFormat="false" ht="15.75" hidden="false" customHeight="false" outlineLevel="0" collapsed="false">
      <c r="A53" s="207" t="s">
        <v>441</v>
      </c>
      <c r="B53" s="208" t="s">
        <v>426</v>
      </c>
      <c r="C53" s="205" t="n">
        <v>0</v>
      </c>
      <c r="D53" s="205" t="n">
        <v>0</v>
      </c>
      <c r="E53" s="205" t="n">
        <v>0</v>
      </c>
      <c r="F53" s="205" t="n">
        <v>0</v>
      </c>
      <c r="G53" s="205" t="n">
        <v>0</v>
      </c>
    </row>
    <row r="54" customFormat="false" ht="15.75" hidden="false" customHeight="false" outlineLevel="0" collapsed="false">
      <c r="A54" s="207" t="s">
        <v>442</v>
      </c>
      <c r="B54" s="208" t="s">
        <v>428</v>
      </c>
      <c r="C54" s="205" t="n">
        <v>0</v>
      </c>
      <c r="D54" s="205" t="n">
        <v>0</v>
      </c>
      <c r="E54" s="205" t="n">
        <v>0</v>
      </c>
      <c r="F54" s="205" t="n">
        <v>0</v>
      </c>
      <c r="G54" s="205" t="n">
        <v>0</v>
      </c>
    </row>
    <row r="55" customFormat="false" ht="15.75" hidden="false" customHeight="false" outlineLevel="0" collapsed="false">
      <c r="A55" s="207" t="s">
        <v>443</v>
      </c>
      <c r="B55" s="208" t="s">
        <v>430</v>
      </c>
      <c r="C55" s="205" t="n">
        <v>0</v>
      </c>
      <c r="D55" s="205" t="n">
        <v>0</v>
      </c>
      <c r="E55" s="205" t="n">
        <v>0</v>
      </c>
      <c r="F55" s="205" t="n">
        <v>0</v>
      </c>
      <c r="G55" s="205" t="n">
        <v>0</v>
      </c>
    </row>
    <row r="56" customFormat="false" ht="15.75" hidden="false" customHeight="false" outlineLevel="0" collapsed="false">
      <c r="A56" s="207" t="s">
        <v>444</v>
      </c>
      <c r="B56" s="213" t="s">
        <v>432</v>
      </c>
      <c r="C56" s="205" t="n">
        <v>0</v>
      </c>
      <c r="D56" s="205" t="n">
        <v>0</v>
      </c>
      <c r="E56" s="205" t="n">
        <v>0</v>
      </c>
      <c r="F56" s="205" t="n">
        <v>0</v>
      </c>
      <c r="G56" s="205" t="n">
        <v>0</v>
      </c>
    </row>
    <row r="57" customFormat="false" ht="35.25" hidden="false" customHeight="true" outlineLevel="0" collapsed="false">
      <c r="A57" s="203" t="s">
        <v>27</v>
      </c>
      <c r="B57" s="204" t="s">
        <v>445</v>
      </c>
      <c r="C57" s="205" t="s">
        <v>23</v>
      </c>
      <c r="D57" s="205" t="s">
        <v>23</v>
      </c>
      <c r="E57" s="205" t="s">
        <v>23</v>
      </c>
      <c r="F57" s="205" t="s">
        <v>23</v>
      </c>
      <c r="G57" s="205" t="s">
        <v>23</v>
      </c>
    </row>
    <row r="58" customFormat="false" ht="15.75" hidden="false" customHeight="false" outlineLevel="0" collapsed="false">
      <c r="A58" s="207" t="s">
        <v>446</v>
      </c>
      <c r="B58" s="208" t="s">
        <v>447</v>
      </c>
      <c r="C58" s="205" t="n">
        <v>88.51619819</v>
      </c>
      <c r="D58" s="205" t="n">
        <f aca="false">D30</f>
        <v>93.79518662</v>
      </c>
      <c r="E58" s="205" t="n">
        <f aca="false">D58</f>
        <v>93.79518662</v>
      </c>
      <c r="F58" s="205" t="n">
        <v>0</v>
      </c>
      <c r="G58" s="205" t="n">
        <v>0</v>
      </c>
    </row>
    <row r="59" customFormat="false" ht="15.75" hidden="false" customHeight="false" outlineLevel="0" collapsed="false">
      <c r="A59" s="207" t="s">
        <v>448</v>
      </c>
      <c r="B59" s="208" t="s">
        <v>449</v>
      </c>
      <c r="C59" s="205" t="n">
        <v>0.84</v>
      </c>
      <c r="D59" s="205" t="n">
        <v>0.84</v>
      </c>
      <c r="E59" s="205" t="n">
        <v>0.84</v>
      </c>
      <c r="F59" s="205" t="n">
        <v>0</v>
      </c>
      <c r="G59" s="205" t="n">
        <v>0</v>
      </c>
    </row>
    <row r="60" customFormat="false" ht="15.75" hidden="false" customHeight="false" outlineLevel="0" collapsed="false">
      <c r="A60" s="207" t="s">
        <v>450</v>
      </c>
      <c r="B60" s="213" t="s">
        <v>451</v>
      </c>
      <c r="C60" s="205" t="n">
        <v>0</v>
      </c>
      <c r="D60" s="205" t="n">
        <v>0</v>
      </c>
      <c r="E60" s="205" t="n">
        <v>0</v>
      </c>
      <c r="F60" s="205" t="n">
        <v>0</v>
      </c>
      <c r="G60" s="205" t="n">
        <v>0</v>
      </c>
    </row>
    <row r="61" customFormat="false" ht="15.75" hidden="false" customHeight="false" outlineLevel="0" collapsed="false">
      <c r="A61" s="207" t="s">
        <v>452</v>
      </c>
      <c r="B61" s="213" t="s">
        <v>453</v>
      </c>
      <c r="C61" s="205" t="n">
        <v>0</v>
      </c>
      <c r="D61" s="205" t="n">
        <v>0</v>
      </c>
      <c r="E61" s="205" t="n">
        <v>0</v>
      </c>
      <c r="F61" s="205" t="n">
        <v>0</v>
      </c>
      <c r="G61" s="205" t="n">
        <v>0</v>
      </c>
    </row>
    <row r="62" customFormat="false" ht="15.75" hidden="false" customHeight="false" outlineLevel="0" collapsed="false">
      <c r="A62" s="207" t="s">
        <v>454</v>
      </c>
      <c r="B62" s="213" t="s">
        <v>455</v>
      </c>
      <c r="C62" s="205" t="n">
        <v>0</v>
      </c>
      <c r="D62" s="205" t="n">
        <v>0</v>
      </c>
      <c r="E62" s="205" t="n">
        <v>0</v>
      </c>
      <c r="F62" s="205" t="n">
        <v>0</v>
      </c>
      <c r="G62" s="205" t="n">
        <v>0</v>
      </c>
    </row>
    <row r="63" customFormat="false" ht="15.75" hidden="false" customHeight="false" outlineLevel="0" collapsed="false">
      <c r="A63" s="207" t="s">
        <v>456</v>
      </c>
      <c r="B63" s="208" t="s">
        <v>457</v>
      </c>
      <c r="C63" s="205" t="n">
        <v>0</v>
      </c>
      <c r="D63" s="205" t="n">
        <v>0</v>
      </c>
      <c r="E63" s="205" t="n">
        <v>0</v>
      </c>
      <c r="F63" s="205" t="n">
        <v>0</v>
      </c>
      <c r="G63" s="205" t="n">
        <v>0</v>
      </c>
    </row>
    <row r="64" customFormat="false" ht="15.75" hidden="false" customHeight="false" outlineLevel="0" collapsed="false">
      <c r="A64" s="207" t="s">
        <v>458</v>
      </c>
      <c r="B64" s="208" t="s">
        <v>459</v>
      </c>
      <c r="C64" s="205" t="n">
        <v>0</v>
      </c>
      <c r="D64" s="205" t="n">
        <v>0</v>
      </c>
      <c r="E64" s="205" t="n">
        <v>0</v>
      </c>
      <c r="F64" s="205" t="n">
        <v>0</v>
      </c>
      <c r="G64" s="205" t="n">
        <v>0</v>
      </c>
    </row>
    <row r="65" customFormat="false" ht="15.75" hidden="false" customHeight="false" outlineLevel="0" collapsed="false">
      <c r="A65" s="207" t="s">
        <v>460</v>
      </c>
      <c r="B65" s="208" t="s">
        <v>461</v>
      </c>
      <c r="C65" s="205" t="n">
        <v>0</v>
      </c>
      <c r="D65" s="205" t="n">
        <v>0</v>
      </c>
      <c r="E65" s="205" t="n">
        <v>0</v>
      </c>
      <c r="F65" s="205" t="n">
        <v>0</v>
      </c>
      <c r="G65" s="205" t="n">
        <v>0</v>
      </c>
    </row>
    <row r="66" customFormat="false" ht="15.75" hidden="false" customHeight="false" outlineLevel="0" collapsed="false">
      <c r="A66" s="207" t="s">
        <v>462</v>
      </c>
      <c r="B66" s="213" t="s">
        <v>463</v>
      </c>
      <c r="C66" s="205" t="n">
        <v>0</v>
      </c>
      <c r="D66" s="205" t="n">
        <v>0</v>
      </c>
      <c r="E66" s="205" t="n">
        <v>0</v>
      </c>
      <c r="F66" s="205" t="n">
        <v>0</v>
      </c>
      <c r="G66" s="205" t="n">
        <v>0</v>
      </c>
    </row>
    <row r="67" customFormat="false" ht="36.75" hidden="false" customHeight="true" outlineLevel="0" collapsed="false">
      <c r="A67" s="203" t="s">
        <v>30</v>
      </c>
      <c r="B67" s="214" t="s">
        <v>464</v>
      </c>
      <c r="C67" s="205" t="n">
        <v>0</v>
      </c>
      <c r="D67" s="205" t="n">
        <v>0</v>
      </c>
      <c r="E67" s="205" t="n">
        <v>0</v>
      </c>
      <c r="F67" s="205" t="n">
        <v>0</v>
      </c>
      <c r="G67" s="205" t="n">
        <v>0</v>
      </c>
    </row>
    <row r="68" customFormat="false" ht="15.75" hidden="false" customHeight="false" outlineLevel="0" collapsed="false">
      <c r="A68" s="203" t="s">
        <v>33</v>
      </c>
      <c r="B68" s="204" t="s">
        <v>465</v>
      </c>
      <c r="C68" s="205" t="s">
        <v>23</v>
      </c>
      <c r="D68" s="205" t="s">
        <v>23</v>
      </c>
      <c r="E68" s="205" t="s">
        <v>23</v>
      </c>
      <c r="F68" s="205" t="s">
        <v>23</v>
      </c>
      <c r="G68" s="205" t="s">
        <v>23</v>
      </c>
    </row>
    <row r="69" customFormat="false" ht="15.75" hidden="false" customHeight="false" outlineLevel="0" collapsed="false">
      <c r="A69" s="207" t="s">
        <v>466</v>
      </c>
      <c r="B69" s="215" t="s">
        <v>435</v>
      </c>
      <c r="C69" s="205" t="n">
        <v>0</v>
      </c>
      <c r="D69" s="205" t="n">
        <v>0</v>
      </c>
      <c r="E69" s="205" t="n">
        <v>0</v>
      </c>
      <c r="F69" s="205" t="n">
        <v>0</v>
      </c>
      <c r="G69" s="205" t="n">
        <v>0</v>
      </c>
    </row>
    <row r="70" customFormat="false" ht="15.75" hidden="false" customHeight="false" outlineLevel="0" collapsed="false">
      <c r="A70" s="207" t="s">
        <v>467</v>
      </c>
      <c r="B70" s="215" t="s">
        <v>416</v>
      </c>
      <c r="C70" s="205" t="n">
        <v>0</v>
      </c>
      <c r="D70" s="205" t="n">
        <v>0</v>
      </c>
      <c r="E70" s="205" t="n">
        <v>0</v>
      </c>
      <c r="F70" s="205" t="n">
        <v>0</v>
      </c>
      <c r="G70" s="205" t="n">
        <v>0</v>
      </c>
    </row>
    <row r="71" customFormat="false" ht="15.75" hidden="false" customHeight="false" outlineLevel="0" collapsed="false">
      <c r="A71" s="207" t="s">
        <v>468</v>
      </c>
      <c r="B71" s="215" t="s">
        <v>418</v>
      </c>
      <c r="C71" s="205" t="n">
        <v>0</v>
      </c>
      <c r="D71" s="205" t="n">
        <v>0</v>
      </c>
      <c r="E71" s="205" t="n">
        <v>0</v>
      </c>
      <c r="F71" s="205" t="n">
        <v>0</v>
      </c>
      <c r="G71" s="205" t="n">
        <v>0</v>
      </c>
    </row>
    <row r="72" customFormat="false" ht="15.75" hidden="false" customHeight="false" outlineLevel="0" collapsed="false">
      <c r="A72" s="207" t="s">
        <v>469</v>
      </c>
      <c r="B72" s="215" t="s">
        <v>470</v>
      </c>
      <c r="C72" s="205" t="n">
        <v>0</v>
      </c>
      <c r="D72" s="205" t="n">
        <v>0</v>
      </c>
      <c r="E72" s="205" t="n">
        <v>0</v>
      </c>
      <c r="F72" s="205" t="n">
        <v>0</v>
      </c>
      <c r="G72" s="205" t="n">
        <v>0</v>
      </c>
    </row>
    <row r="73" customFormat="false" ht="15.75" hidden="false" customHeight="false" outlineLevel="0" collapsed="false">
      <c r="A73" s="207" t="s">
        <v>471</v>
      </c>
      <c r="B73" s="208" t="s">
        <v>426</v>
      </c>
      <c r="C73" s="205" t="n">
        <v>0</v>
      </c>
      <c r="D73" s="205" t="n">
        <v>0</v>
      </c>
      <c r="E73" s="205" t="n">
        <v>0</v>
      </c>
      <c r="F73" s="205" t="n">
        <v>0</v>
      </c>
      <c r="G73" s="205" t="n">
        <v>0</v>
      </c>
    </row>
    <row r="74" customFormat="false" ht="15.75" hidden="false" customHeight="false" outlineLevel="0" collapsed="false">
      <c r="A74" s="207" t="s">
        <v>472</v>
      </c>
      <c r="B74" s="208" t="s">
        <v>428</v>
      </c>
      <c r="C74" s="205" t="n">
        <v>0</v>
      </c>
      <c r="D74" s="205" t="n">
        <v>0</v>
      </c>
      <c r="E74" s="205" t="n">
        <v>0</v>
      </c>
      <c r="F74" s="205" t="n">
        <v>0</v>
      </c>
      <c r="G74" s="205" t="n">
        <v>0</v>
      </c>
    </row>
    <row r="75" customFormat="false" ht="15.75" hidden="false" customHeight="false" outlineLevel="0" collapsed="false">
      <c r="A75" s="207" t="s">
        <v>473</v>
      </c>
      <c r="B75" s="208" t="s">
        <v>430</v>
      </c>
      <c r="C75" s="205" t="n">
        <v>0</v>
      </c>
      <c r="D75" s="205" t="n">
        <v>0</v>
      </c>
      <c r="E75" s="205" t="n">
        <v>0</v>
      </c>
      <c r="F75" s="205" t="n">
        <v>0</v>
      </c>
      <c r="G75" s="205" t="n">
        <v>0</v>
      </c>
    </row>
    <row r="76" customFormat="false" ht="15.75" hidden="false" customHeight="false" outlineLevel="0" collapsed="false">
      <c r="A76" s="207" t="s">
        <v>474</v>
      </c>
      <c r="B76" s="213" t="s">
        <v>432</v>
      </c>
      <c r="C76" s="205" t="n">
        <v>0</v>
      </c>
      <c r="D76" s="205" t="n">
        <v>0</v>
      </c>
      <c r="E76" s="205" t="n">
        <v>0</v>
      </c>
      <c r="F76" s="205" t="n">
        <v>0</v>
      </c>
      <c r="G76" s="205" t="n">
        <v>0</v>
      </c>
    </row>
    <row r="77" customFormat="false" ht="50.25" hidden="false" customHeight="true" outlineLevel="0" collapsed="false">
      <c r="A77" s="173"/>
      <c r="B77" s="216"/>
      <c r="C77" s="216"/>
      <c r="D77" s="216"/>
      <c r="E77" s="216"/>
      <c r="F77" s="216"/>
      <c r="G77" s="216"/>
    </row>
    <row r="78" customFormat="false" ht="15.75" hidden="false" customHeight="false" outlineLevel="0" collapsed="false">
      <c r="A78" s="173"/>
      <c r="B78" s="173"/>
      <c r="C78" s="173"/>
      <c r="D78" s="173"/>
      <c r="E78" s="173"/>
    </row>
    <row r="79" customFormat="false" ht="36.75" hidden="false" customHeight="true" outlineLevel="0" collapsed="false">
      <c r="A79" s="173"/>
      <c r="B79" s="217"/>
      <c r="C79" s="217"/>
      <c r="D79" s="217"/>
      <c r="E79" s="217"/>
      <c r="F79" s="217"/>
      <c r="G79" s="217"/>
    </row>
    <row r="80" customFormat="false" ht="15.75" hidden="false" customHeight="false" outlineLevel="0" collapsed="false">
      <c r="A80" s="173"/>
      <c r="B80" s="191"/>
      <c r="C80" s="191"/>
      <c r="D80" s="191"/>
      <c r="E80" s="191"/>
    </row>
    <row r="81" customFormat="false" ht="51" hidden="false" customHeight="true" outlineLevel="0" collapsed="false">
      <c r="A81" s="173"/>
      <c r="B81" s="217"/>
      <c r="C81" s="217"/>
      <c r="D81" s="217"/>
      <c r="E81" s="217"/>
      <c r="F81" s="217"/>
      <c r="G81" s="217"/>
    </row>
    <row r="82" customFormat="false" ht="32.25" hidden="false" customHeight="true" outlineLevel="0" collapsed="false">
      <c r="A82" s="173"/>
      <c r="B82" s="217"/>
      <c r="C82" s="217"/>
      <c r="D82" s="217"/>
      <c r="E82" s="217"/>
      <c r="F82" s="217"/>
      <c r="G82" s="217"/>
    </row>
    <row r="83" customFormat="false" ht="51.75" hidden="false" customHeight="true" outlineLevel="0" collapsed="false">
      <c r="A83" s="173"/>
      <c r="B83" s="217"/>
      <c r="C83" s="217"/>
      <c r="D83" s="217"/>
      <c r="E83" s="217"/>
      <c r="F83" s="217"/>
      <c r="G83" s="217"/>
    </row>
    <row r="84" customFormat="false" ht="21.75" hidden="false" customHeight="true" outlineLevel="0" collapsed="false">
      <c r="A84" s="173"/>
      <c r="B84" s="218"/>
      <c r="C84" s="218"/>
      <c r="D84" s="218"/>
      <c r="E84" s="218"/>
      <c r="F84" s="218"/>
      <c r="G84" s="218"/>
    </row>
    <row r="85" customFormat="false" ht="23.25" hidden="false" customHeight="true" outlineLevel="0" collapsed="false">
      <c r="A85" s="173"/>
      <c r="B85" s="219"/>
      <c r="C85" s="219"/>
      <c r="D85" s="219"/>
      <c r="E85" s="219"/>
    </row>
    <row r="86" customFormat="false" ht="18.75" hidden="false" customHeight="true" outlineLevel="0" collapsed="false">
      <c r="A86" s="173"/>
      <c r="B86" s="220"/>
      <c r="C86" s="220"/>
      <c r="D86" s="220"/>
      <c r="E86" s="220"/>
      <c r="F86" s="220"/>
      <c r="G86" s="220"/>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6" customFormat="true" ht="15.75" hidden="false" customHeight="false" outlineLevel="0" collapsed="false"/>
    <row r="90" s="196" customFormat="true" ht="15.75" hidden="false" customHeight="false" outlineLevel="0" collapsed="false"/>
    <row r="91" s="196" customFormat="true" ht="15.75" hidden="false" customHeight="false" outlineLevel="0" collapsed="false"/>
    <row r="92" s="196" customFormat="true" ht="15.75" hidden="false" customHeight="false" outlineLevel="0" collapsed="false"/>
    <row r="93" s="196" customFormat="true" ht="15.75" hidden="false" customHeight="false" outlineLevel="0" collapsed="false"/>
    <row r="94" s="196" customFormat="true" ht="15.75" hidden="false" customHeight="false" outlineLevel="0" collapsed="false"/>
    <row r="95" s="196" customFormat="true" ht="15.75" hidden="false" customHeight="false" outlineLevel="0" collapsed="false"/>
    <row r="96" s="196" customFormat="true" ht="15.75" hidden="false" customHeight="false" outlineLevel="0" collapsed="false"/>
    <row r="97" s="196" customFormat="true" ht="15.75" hidden="false" customHeight="false" outlineLevel="0" collapsed="false"/>
    <row r="98" s="196" customFormat="true" ht="15.75" hidden="false" customHeight="false" outlineLevel="0" collapsed="false"/>
    <row r="99" s="196" customFormat="true" ht="15.75" hidden="false" customHeight="false" outlineLevel="0" collapsed="false"/>
    <row r="100" s="196" customFormat="true" ht="15.75" hidden="false" customHeight="false" outlineLevel="0" collapsed="false"/>
    <row r="101" s="196"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27 E27">
    <cfRule type="expression" priority="2" aboveAverage="0" equalAverage="0" bottom="0" percent="0" rank="0" text="" dxfId="6">
      <formula>LEN(TRIM(E27))=0</formula>
    </cfRule>
  </conditionalFormatting>
  <conditionalFormatting sqref="G28:G76 G24:G26">
    <cfRule type="cellIs" priority="3" operator="equal" aboveAverage="0" equalAverage="0" bottom="0" percent="0" rank="0" text="" dxfId="7">
      <formula>""</formula>
    </cfRule>
  </conditionalFormatting>
  <conditionalFormatting sqref="E20 E34">
    <cfRule type="cellIs" priority="4" operator="equal" aboveAverage="0" equalAverage="0" bottom="0" percent="0" rank="0" text="" dxfId="8">
      <formula>""</formula>
    </cfRule>
  </conditionalFormatting>
  <conditionalFormatting sqref="E22">
    <cfRule type="cellIs" priority="5" operator="equal" aboveAverage="0" equalAverage="0" bottom="0" percent="0" rank="0" text="" dxfId="9">
      <formula>""</formula>
    </cfRule>
  </conditionalFormatting>
  <conditionalFormatting sqref="C25:C76">
    <cfRule type="cellIs" priority="6" operator="equal" aboveAverage="0" equalAverage="0" bottom="0" percent="0" rank="0" text="" dxfId="10">
      <formula>""</formula>
    </cfRule>
  </conditionalFormatting>
  <conditionalFormatting sqref="C34">
    <cfRule type="cellIs" priority="7" operator="equal" aboveAverage="0" equalAverage="0" bottom="0" percent="0" rank="0" text="" dxfId="11">
      <formula>""</formula>
    </cfRule>
  </conditionalFormatting>
  <conditionalFormatting sqref="C24">
    <cfRule type="cellIs" priority="8" operator="equal" aboveAverage="0" equalAverage="0" bottom="0" percent="0" rank="0" text="" dxfId="12">
      <formula>""</formula>
    </cfRule>
  </conditionalFormatting>
  <conditionalFormatting sqref="C24:C26 C35:C75 C28:C30">
    <cfRule type="cellIs" priority="9" operator="equal" aboveAverage="0" equalAverage="0" bottom="0" percent="0" rank="0" text="" dxfId="13">
      <formula>""</formula>
    </cfRule>
  </conditionalFormatting>
  <conditionalFormatting sqref="D34">
    <cfRule type="cellIs" priority="10" operator="equal" aboveAverage="0" equalAverage="0" bottom="0" percent="0" rank="0" text="" dxfId="14">
      <formula>""</formula>
    </cfRule>
  </conditionalFormatting>
  <conditionalFormatting sqref="F27">
    <cfRule type="expression" priority="11" aboveAverage="0" equalAverage="0" bottom="0" percent="0" rank="0" text="" dxfId="15">
      <formula>LEN(TRIM(F27))=0</formula>
    </cfRule>
  </conditionalFormatting>
  <conditionalFormatting sqref="A57:B59 E65">
    <cfRule type="cellIs" priority="12" operator="equal" aboveAverage="0" equalAverage="0" bottom="0" percent="0" rank="0" text="" dxfId="16">
      <formula>""</formula>
    </cfRule>
  </conditionalFormatting>
  <conditionalFormatting sqref="A46:B48 E64">
    <cfRule type="cellIs" priority="13" operator="equal" aboveAverage="0" equalAverage="0" bottom="0" percent="0" rank="0" text="" dxfId="17">
      <formula>""</formula>
    </cfRule>
  </conditionalFormatting>
  <conditionalFormatting sqref="A73:B76 E63">
    <cfRule type="cellIs" priority="14" operator="equal" aboveAverage="0" equalAverage="0" bottom="0" percent="0" rank="0" text="" dxfId="18">
      <formula>""</formula>
    </cfRule>
  </conditionalFormatting>
  <conditionalFormatting sqref="A63:B66 A42:B48 A53:B59 C20:D22 F25 F26 F47:F56 F58:F67 F69:F76 D25:D76 F28:F34 F24 F20:G22 E62 F36:F45">
    <cfRule type="cellIs" priority="15" operator="equal" aboveAverage="0" equalAverage="0" bottom="0" percent="0" rank="0" text="" dxfId="19">
      <formula>""</formula>
    </cfRule>
  </conditionalFormatting>
  <conditionalFormatting sqref="C27">
    <cfRule type="expression" priority="16" aboveAverage="0" equalAverage="0" bottom="0" percent="0" rank="0" text="" dxfId="20">
      <formula>LEN(TRIM(C27))=0</formula>
    </cfRule>
  </conditionalFormatting>
  <conditionalFormatting sqref="D27">
    <cfRule type="expression" priority="17" aboveAverage="0" equalAverage="0" bottom="0" percent="0" rank="0" text="" dxfId="21">
      <formula>LEN(TRIM(D27))=0</formula>
    </cfRule>
  </conditionalFormatting>
  <conditionalFormatting sqref="D24:E24">
    <cfRule type="cellIs" priority="18" operator="equal" aboveAverage="0" equalAverage="0" bottom="0" percent="0" rank="0" text="" dxfId="22">
      <formula>""</formula>
    </cfRule>
  </conditionalFormatting>
  <conditionalFormatting sqref="D24:D26 D35:D75 D28:D30 E24:E25 E35:F35 E57:F57 E68:F68 F46">
    <cfRule type="cellIs" priority="19" operator="equal" aboveAverage="0" equalAverage="0" bottom="0" percent="0" rank="0" text="" dxfId="23">
      <formula>""</formula>
    </cfRule>
  </conditionalFormatting>
  <conditionalFormatting sqref="E30">
    <cfRule type="cellIs" priority="20" operator="equal" aboveAverage="0" equalAverage="0" bottom="0" percent="0" rank="0" text="" dxfId="24">
      <formula>""</formula>
    </cfRule>
  </conditionalFormatting>
  <conditionalFormatting sqref="E76">
    <cfRule type="cellIs" priority="21" operator="equal" aboveAverage="0" equalAverage="0" bottom="0" percent="0" rank="0" text="" dxfId="25">
      <formula>""</formula>
    </cfRule>
  </conditionalFormatting>
  <conditionalFormatting sqref="E75">
    <cfRule type="cellIs" priority="22" operator="equal" aboveAverage="0" equalAverage="0" bottom="0" percent="0" rank="0" text="" dxfId="26">
      <formula>""</formula>
    </cfRule>
  </conditionalFormatting>
  <conditionalFormatting sqref="E74">
    <cfRule type="cellIs" priority="23" operator="equal" aboveAverage="0" equalAverage="0" bottom="0" percent="0" rank="0" text="" dxfId="27">
      <formula>""</formula>
    </cfRule>
  </conditionalFormatting>
  <conditionalFormatting sqref="E73">
    <cfRule type="cellIs" priority="24" operator="equal" aboveAverage="0" equalAverage="0" bottom="0" percent="0" rank="0" text="" dxfId="28">
      <formula>""</formula>
    </cfRule>
  </conditionalFormatting>
  <conditionalFormatting sqref="E72">
    <cfRule type="cellIs" priority="25" operator="equal" aboveAverage="0" equalAverage="0" bottom="0" percent="0" rank="0" text="" dxfId="29">
      <formula>""</formula>
    </cfRule>
  </conditionalFormatting>
  <conditionalFormatting sqref="E71">
    <cfRule type="cellIs" priority="26" operator="equal" aboveAverage="0" equalAverage="0" bottom="0" percent="0" rank="0" text="" dxfId="30">
      <formula>""</formula>
    </cfRule>
  </conditionalFormatting>
  <conditionalFormatting sqref="E70">
    <cfRule type="cellIs" priority="27" operator="equal" aboveAverage="0" equalAverage="0" bottom="0" percent="0" rank="0" text="" dxfId="31">
      <formula>""</formula>
    </cfRule>
  </conditionalFormatting>
  <conditionalFormatting sqref="E69">
    <cfRule type="cellIs" priority="28" operator="equal" aboveAverage="0" equalAverage="0" bottom="0" percent="0" rank="0" text="" dxfId="32">
      <formula>""</formula>
    </cfRule>
  </conditionalFormatting>
  <conditionalFormatting sqref="E67">
    <cfRule type="cellIs" priority="29" operator="equal" aboveAverage="0" equalAverage="0" bottom="0" percent="0" rank="0" text="" dxfId="33">
      <formula>""</formula>
    </cfRule>
  </conditionalFormatting>
  <conditionalFormatting sqref="E66">
    <cfRule type="cellIs" priority="30" operator="equal" aboveAverage="0" equalAverage="0" bottom="0" percent="0" rank="0" text="" dxfId="15">
      <formula>""</formula>
    </cfRule>
  </conditionalFormatting>
  <conditionalFormatting sqref="E61">
    <cfRule type="cellIs" priority="31" operator="equal" aboveAverage="0" equalAverage="0" bottom="0" percent="0" rank="0" text="" dxfId="34">
      <formula>""</formula>
    </cfRule>
  </conditionalFormatting>
  <conditionalFormatting sqref="E60">
    <cfRule type="cellIs" priority="32" operator="equal" aboveAverage="0" equalAverage="0" bottom="0" percent="0" rank="0" text="" dxfId="35">
      <formula>""</formula>
    </cfRule>
  </conditionalFormatting>
  <conditionalFormatting sqref="E59">
    <cfRule type="cellIs" priority="33" operator="equal" aboveAverage="0" equalAverage="0" bottom="0" percent="0" rank="0" text="" dxfId="1">
      <formula>""</formula>
    </cfRule>
  </conditionalFormatting>
  <conditionalFormatting sqref="E58">
    <cfRule type="cellIs" priority="34" operator="equal" aboveAverage="0" equalAverage="0" bottom="0" percent="0" rank="0" text="" dxfId="0">
      <formula>""</formula>
    </cfRule>
  </conditionalFormatting>
  <conditionalFormatting sqref="E56">
    <cfRule type="cellIs" priority="35" operator="equal" aboveAverage="0" equalAverage="0" bottom="0" percent="0" rank="0" text="" dxfId="36">
      <formula>""</formula>
    </cfRule>
  </conditionalFormatting>
  <conditionalFormatting sqref="E55">
    <cfRule type="cellIs" priority="36" operator="equal" aboveAverage="0" equalAverage="0" bottom="0" percent="0" rank="0" text="" dxfId="37">
      <formula>""</formula>
    </cfRule>
  </conditionalFormatting>
  <conditionalFormatting sqref="E54">
    <cfRule type="cellIs" priority="37" operator="equal" aboveAverage="0" equalAverage="0" bottom="0" percent="0" rank="0" text="" dxfId="38">
      <formula>""</formula>
    </cfRule>
  </conditionalFormatting>
  <conditionalFormatting sqref="E53">
    <cfRule type="cellIs" priority="38" operator="equal" aboveAverage="0" equalAverage="0" bottom="0" percent="0" rank="0" text="" dxfId="39">
      <formula>""</formula>
    </cfRule>
  </conditionalFormatting>
  <conditionalFormatting sqref="E52">
    <cfRule type="cellIs" priority="39" operator="equal" aboveAverage="0" equalAverage="0" bottom="0" percent="0" rank="0" text="" dxfId="40">
      <formula>""</formula>
    </cfRule>
  </conditionalFormatting>
  <conditionalFormatting sqref="E51">
    <cfRule type="cellIs" priority="40" operator="equal" aboveAverage="0" equalAverage="0" bottom="0" percent="0" rank="0" text="" dxfId="41">
      <formula>""</formula>
    </cfRule>
  </conditionalFormatting>
  <conditionalFormatting sqref="E50">
    <cfRule type="cellIs" priority="41" operator="equal" aboveAverage="0" equalAverage="0" bottom="0" percent="0" rank="0" text="" dxfId="42">
      <formula>""</formula>
    </cfRule>
  </conditionalFormatting>
  <conditionalFormatting sqref="E49">
    <cfRule type="cellIs" priority="42" operator="equal" aboveAverage="0" equalAverage="0" bottom="0" percent="0" rank="0" text="" dxfId="43">
      <formula>""</formula>
    </cfRule>
  </conditionalFormatting>
  <conditionalFormatting sqref="E48">
    <cfRule type="cellIs" priority="43" operator="equal" aboveAverage="0" equalAverage="0" bottom="0" percent="0" rank="0" text="" dxfId="44">
      <formula>""</formula>
    </cfRule>
  </conditionalFormatting>
  <conditionalFormatting sqref="E47">
    <cfRule type="cellIs" priority="44" operator="equal" aboveAverage="0" equalAverage="0" bottom="0" percent="0" rank="0" text="" dxfId="45">
      <formula>""</formula>
    </cfRule>
  </conditionalFormatting>
  <conditionalFormatting sqref="E46">
    <cfRule type="cellIs" priority="45" operator="equal" aboveAverage="0" equalAverage="0" bottom="0" percent="0" rank="0" text="" dxfId="46">
      <formula>""</formula>
    </cfRule>
  </conditionalFormatting>
  <conditionalFormatting sqref="E45">
    <cfRule type="cellIs" priority="46" operator="equal" aboveAverage="0" equalAverage="0" bottom="0" percent="0" rank="0" text="" dxfId="47">
      <formula>""</formula>
    </cfRule>
  </conditionalFormatting>
  <conditionalFormatting sqref="E44">
    <cfRule type="cellIs" priority="47" operator="equal" aboveAverage="0" equalAverage="0" bottom="0" percent="0" rank="0" text="" dxfId="48">
      <formula>""</formula>
    </cfRule>
  </conditionalFormatting>
  <conditionalFormatting sqref="E43">
    <cfRule type="cellIs" priority="48" operator="equal" aboveAverage="0" equalAverage="0" bottom="0" percent="0" rank="0" text="" dxfId="49">
      <formula>""</formula>
    </cfRule>
  </conditionalFormatting>
  <conditionalFormatting sqref="E42">
    <cfRule type="cellIs" priority="49" operator="equal" aboveAverage="0" equalAverage="0" bottom="0" percent="0" rank="0" text="" dxfId="50">
      <formula>""</formula>
    </cfRule>
  </conditionalFormatting>
  <conditionalFormatting sqref="E41">
    <cfRule type="cellIs" priority="50" operator="equal" aboveAverage="0" equalAverage="0" bottom="0" percent="0" rank="0" text="" dxfId="51">
      <formula>""</formula>
    </cfRule>
  </conditionalFormatting>
  <conditionalFormatting sqref="E40">
    <cfRule type="cellIs" priority="51" operator="equal" aboveAverage="0" equalAverage="0" bottom="0" percent="0" rank="0" text="" dxfId="52">
      <formula>""</formula>
    </cfRule>
  </conditionalFormatting>
  <conditionalFormatting sqref="E39">
    <cfRule type="cellIs" priority="52" operator="equal" aboveAverage="0" equalAverage="0" bottom="0" percent="0" rank="0" text="" dxfId="53">
      <formula>""</formula>
    </cfRule>
  </conditionalFormatting>
  <conditionalFormatting sqref="E38">
    <cfRule type="cellIs" priority="53" operator="equal" aboveAverage="0" equalAverage="0" bottom="0" percent="0" rank="0" text="" dxfId="54">
      <formula>""</formula>
    </cfRule>
  </conditionalFormatting>
  <conditionalFormatting sqref="E37">
    <cfRule type="cellIs" priority="54" operator="equal" aboveAverage="0" equalAverage="0" bottom="0" percent="0" rank="0" text="" dxfId="55">
      <formula>""</formula>
    </cfRule>
  </conditionalFormatting>
  <conditionalFormatting sqref="E36">
    <cfRule type="cellIs" priority="55" operator="equal" aboveAverage="0" equalAverage="0" bottom="0" percent="0" rank="0" text="" dxfId="56">
      <formula>""</formula>
    </cfRule>
  </conditionalFormatting>
  <conditionalFormatting sqref="E29">
    <cfRule type="cellIs" priority="56" operator="equal" aboveAverage="0" equalAverage="0" bottom="0" percent="0" rank="0" text="" dxfId="57">
      <formula>""</formula>
    </cfRule>
  </conditionalFormatting>
  <conditionalFormatting sqref="E28">
    <cfRule type="cellIs" priority="57" operator="equal" aboveAverage="0" equalAverage="0" bottom="0" percent="0" rank="0" text="" dxfId="58">
      <formula>""</formula>
    </cfRule>
  </conditionalFormatting>
  <conditionalFormatting sqref="E26">
    <cfRule type="cellIs" priority="58" operator="equal" aboveAverage="0" equalAverage="0" bottom="0" percent="0" rank="0" text="" dxfId="59">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28"/>
  <sheetViews>
    <sheetView showFormulas="false" showGridLines="true" showRowColHeaders="true" showZeros="true" rightToLeft="false" tabSelected="false" showOutlineSymbols="true" defaultGridColor="true" view="pageBreakPreview" topLeftCell="AG7" colorId="64" zoomScale="55" zoomScaleNormal="100" zoomScalePageLayoutView="55" workbookViewId="0">
      <selection pane="topLeft" activeCell="AV27" activeCellId="0" sqref="AV27"/>
    </sheetView>
  </sheetViews>
  <sheetFormatPr defaultColWidth="9.1484375" defaultRowHeight="15" zeroHeight="false" outlineLevelRow="0" outlineLevelCol="0"/>
  <cols>
    <col collapsed="false" customWidth="true" hidden="false" outlineLevel="0" max="1" min="1" style="221" width="6.14"/>
    <col collapsed="false" customWidth="true" hidden="false" outlineLevel="0" max="2" min="2" style="221" width="23.14"/>
    <col collapsed="false" customWidth="true" hidden="false" outlineLevel="0" max="3" min="3" style="221" width="13.86"/>
    <col collapsed="false" customWidth="true" hidden="false" outlineLevel="0" max="4" min="4" style="221" width="15.14"/>
    <col collapsed="false" customWidth="true" hidden="false" outlineLevel="0" max="12" min="5" style="221" width="7.71"/>
    <col collapsed="false" customWidth="true" hidden="false" outlineLevel="0" max="15" min="13" style="221" width="10.71"/>
    <col collapsed="false" customWidth="true" hidden="false" outlineLevel="0" max="17" min="16" style="221" width="13.42"/>
    <col collapsed="false" customWidth="true" hidden="false" outlineLevel="0" max="18" min="18" style="221" width="17"/>
    <col collapsed="false" customWidth="true" hidden="false" outlineLevel="0" max="20" min="19" style="221" width="9.71"/>
    <col collapsed="false" customWidth="true" hidden="false" outlineLevel="0" max="21" min="21" style="221" width="11.43"/>
    <col collapsed="false" customWidth="true" hidden="false" outlineLevel="0" max="22" min="22" style="221" width="12.71"/>
    <col collapsed="false" customWidth="true" hidden="false" outlineLevel="0" max="25" min="23" style="221" width="10.71"/>
    <col collapsed="false" customWidth="true" hidden="false" outlineLevel="0" max="26" min="26" style="221" width="7.71"/>
    <col collapsed="false" customWidth="true" hidden="false" outlineLevel="0" max="29" min="27" style="221" width="10.71"/>
    <col collapsed="false" customWidth="true" hidden="false" outlineLevel="0" max="30" min="30" style="221" width="12.57"/>
    <col collapsed="false" customWidth="true" hidden="false" outlineLevel="0" max="31" min="31" style="221" width="15.85"/>
    <col collapsed="false" customWidth="true" hidden="false" outlineLevel="0" max="32" min="32" style="221" width="11.71"/>
    <col collapsed="false" customWidth="true" hidden="false" outlineLevel="0" max="33" min="33" style="221" width="11.57"/>
    <col collapsed="false" customWidth="true" hidden="false" outlineLevel="0" max="35" min="34" style="221" width="9.71"/>
    <col collapsed="false" customWidth="true" hidden="false" outlineLevel="0" max="36" min="36" style="221" width="11.71"/>
    <col collapsed="false" customWidth="true" hidden="false" outlineLevel="0" max="37" min="37" style="221" width="12"/>
    <col collapsed="false" customWidth="true" hidden="false" outlineLevel="0" max="38" min="38" style="221" width="12.29"/>
    <col collapsed="false" customWidth="true" hidden="false" outlineLevel="0" max="41" min="39" style="221" width="9.71"/>
    <col collapsed="false" customWidth="true" hidden="false" outlineLevel="0" max="42" min="42" style="221" width="12.42"/>
    <col collapsed="false" customWidth="true" hidden="false" outlineLevel="0" max="43" min="43" style="221" width="12"/>
    <col collapsed="false" customWidth="true" hidden="false" outlineLevel="0" max="44" min="44" style="221" width="14.14"/>
    <col collapsed="false" customWidth="true" hidden="false" outlineLevel="0" max="46" min="45" style="221" width="13.29"/>
    <col collapsed="false" customWidth="true" hidden="false" outlineLevel="0" max="47" min="47" style="221" width="10.71"/>
    <col collapsed="false" customWidth="true" hidden="false" outlineLevel="0" max="48" min="48" style="221" width="15.71"/>
    <col collapsed="false" customWidth="false" hidden="false" outlineLevel="0" max="16384" min="49" style="221"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ввод'!A4:G4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c r="AP6" s="222"/>
      <c r="AQ6" s="222"/>
      <c r="AR6" s="222"/>
      <c r="AS6" s="222"/>
      <c r="AT6" s="222"/>
      <c r="AU6" s="222"/>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ввод'!A11:G11</f>
        <v>J_525-ДГ-К17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Строительство  новой ДЭС в с. Слаутное  модульного типа установленной мощностью 0.840 МВт взамен ДЭС-1</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23"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23" customFormat="true" ht="15" hidden="false" customHeight="false" outlineLevel="0" collapsed="false">
      <c r="A21" s="224" t="s">
        <v>475</v>
      </c>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row>
    <row r="22" s="223" customFormat="true" ht="58.5" hidden="false" customHeight="true" outlineLevel="0" collapsed="false">
      <c r="A22" s="225" t="s">
        <v>476</v>
      </c>
      <c r="B22" s="226" t="s">
        <v>477</v>
      </c>
      <c r="C22" s="225" t="s">
        <v>478</v>
      </c>
      <c r="D22" s="225" t="s">
        <v>479</v>
      </c>
      <c r="E22" s="225" t="s">
        <v>480</v>
      </c>
      <c r="F22" s="225"/>
      <c r="G22" s="225"/>
      <c r="H22" s="225"/>
      <c r="I22" s="225"/>
      <c r="J22" s="225"/>
      <c r="K22" s="225"/>
      <c r="L22" s="225"/>
      <c r="M22" s="225" t="s">
        <v>481</v>
      </c>
      <c r="N22" s="225" t="s">
        <v>482</v>
      </c>
      <c r="O22" s="225" t="s">
        <v>483</v>
      </c>
      <c r="P22" s="225" t="s">
        <v>484</v>
      </c>
      <c r="Q22" s="225" t="s">
        <v>485</v>
      </c>
      <c r="R22" s="225" t="s">
        <v>486</v>
      </c>
      <c r="S22" s="225" t="s">
        <v>487</v>
      </c>
      <c r="T22" s="225"/>
      <c r="U22" s="227" t="s">
        <v>488</v>
      </c>
      <c r="V22" s="227" t="s">
        <v>489</v>
      </c>
      <c r="W22" s="225" t="s">
        <v>490</v>
      </c>
      <c r="X22" s="225" t="s">
        <v>491</v>
      </c>
      <c r="Y22" s="225" t="s">
        <v>492</v>
      </c>
      <c r="Z22" s="228" t="s">
        <v>493</v>
      </c>
      <c r="AA22" s="225" t="s">
        <v>494</v>
      </c>
      <c r="AB22" s="225" t="s">
        <v>495</v>
      </c>
      <c r="AC22" s="225" t="s">
        <v>496</v>
      </c>
      <c r="AD22" s="225" t="s">
        <v>497</v>
      </c>
      <c r="AE22" s="225" t="s">
        <v>498</v>
      </c>
      <c r="AF22" s="225" t="s">
        <v>499</v>
      </c>
      <c r="AG22" s="225"/>
      <c r="AH22" s="225"/>
      <c r="AI22" s="225"/>
      <c r="AJ22" s="225"/>
      <c r="AK22" s="225"/>
      <c r="AL22" s="225" t="s">
        <v>500</v>
      </c>
      <c r="AM22" s="225"/>
      <c r="AN22" s="225"/>
      <c r="AO22" s="225"/>
      <c r="AP22" s="225" t="s">
        <v>501</v>
      </c>
      <c r="AQ22" s="225"/>
      <c r="AR22" s="225" t="s">
        <v>502</v>
      </c>
      <c r="AS22" s="225" t="s">
        <v>503</v>
      </c>
      <c r="AT22" s="225" t="s">
        <v>504</v>
      </c>
      <c r="AU22" s="225" t="s">
        <v>505</v>
      </c>
      <c r="AV22" s="229" t="s">
        <v>506</v>
      </c>
    </row>
    <row r="23" s="223" customFormat="true" ht="64.5" hidden="false" customHeight="true" outlineLevel="0" collapsed="false">
      <c r="A23" s="225"/>
      <c r="B23" s="226"/>
      <c r="C23" s="225"/>
      <c r="D23" s="225"/>
      <c r="E23" s="227" t="s">
        <v>507</v>
      </c>
      <c r="F23" s="230" t="s">
        <v>449</v>
      </c>
      <c r="G23" s="230" t="s">
        <v>451</v>
      </c>
      <c r="H23" s="230" t="s">
        <v>453</v>
      </c>
      <c r="I23" s="231" t="s">
        <v>508</v>
      </c>
      <c r="J23" s="231" t="s">
        <v>509</v>
      </c>
      <c r="K23" s="231" t="s">
        <v>510</v>
      </c>
      <c r="L23" s="230" t="s">
        <v>242</v>
      </c>
      <c r="M23" s="225"/>
      <c r="N23" s="225"/>
      <c r="O23" s="225"/>
      <c r="P23" s="225"/>
      <c r="Q23" s="225"/>
      <c r="R23" s="225"/>
      <c r="S23" s="232" t="s">
        <v>323</v>
      </c>
      <c r="T23" s="232" t="s">
        <v>324</v>
      </c>
      <c r="U23" s="227"/>
      <c r="V23" s="227"/>
      <c r="W23" s="225"/>
      <c r="X23" s="225"/>
      <c r="Y23" s="225"/>
      <c r="Z23" s="225"/>
      <c r="AA23" s="225"/>
      <c r="AB23" s="225"/>
      <c r="AC23" s="225"/>
      <c r="AD23" s="225"/>
      <c r="AE23" s="225"/>
      <c r="AF23" s="225" t="s">
        <v>511</v>
      </c>
      <c r="AG23" s="225"/>
      <c r="AH23" s="225" t="s">
        <v>512</v>
      </c>
      <c r="AI23" s="225"/>
      <c r="AJ23" s="225" t="s">
        <v>513</v>
      </c>
      <c r="AK23" s="225" t="s">
        <v>514</v>
      </c>
      <c r="AL23" s="225" t="s">
        <v>515</v>
      </c>
      <c r="AM23" s="225" t="s">
        <v>516</v>
      </c>
      <c r="AN23" s="225" t="s">
        <v>517</v>
      </c>
      <c r="AO23" s="225" t="s">
        <v>518</v>
      </c>
      <c r="AP23" s="225" t="s">
        <v>519</v>
      </c>
      <c r="AQ23" s="233" t="s">
        <v>324</v>
      </c>
      <c r="AR23" s="225"/>
      <c r="AS23" s="225"/>
      <c r="AT23" s="225"/>
      <c r="AU23" s="225"/>
      <c r="AV23" s="229"/>
    </row>
    <row r="24" s="223" customFormat="true" ht="96.75" hidden="false" customHeight="true" outlineLevel="0" collapsed="false">
      <c r="A24" s="225"/>
      <c r="B24" s="226"/>
      <c r="C24" s="225"/>
      <c r="D24" s="225"/>
      <c r="E24" s="227"/>
      <c r="F24" s="230"/>
      <c r="G24" s="230"/>
      <c r="H24" s="230"/>
      <c r="I24" s="231"/>
      <c r="J24" s="231"/>
      <c r="K24" s="231"/>
      <c r="L24" s="230"/>
      <c r="M24" s="225"/>
      <c r="N24" s="225"/>
      <c r="O24" s="225"/>
      <c r="P24" s="225"/>
      <c r="Q24" s="225"/>
      <c r="R24" s="225"/>
      <c r="S24" s="232"/>
      <c r="T24" s="232"/>
      <c r="U24" s="227"/>
      <c r="V24" s="227"/>
      <c r="W24" s="225"/>
      <c r="X24" s="225"/>
      <c r="Y24" s="225"/>
      <c r="Z24" s="225"/>
      <c r="AA24" s="225"/>
      <c r="AB24" s="225"/>
      <c r="AC24" s="225"/>
      <c r="AD24" s="225"/>
      <c r="AE24" s="225"/>
      <c r="AF24" s="225" t="s">
        <v>520</v>
      </c>
      <c r="AG24" s="225" t="s">
        <v>521</v>
      </c>
      <c r="AH24" s="232" t="s">
        <v>323</v>
      </c>
      <c r="AI24" s="232" t="s">
        <v>324</v>
      </c>
      <c r="AJ24" s="225"/>
      <c r="AK24" s="225"/>
      <c r="AL24" s="225"/>
      <c r="AM24" s="225"/>
      <c r="AN24" s="225"/>
      <c r="AO24" s="225"/>
      <c r="AP24" s="225"/>
      <c r="AQ24" s="233"/>
      <c r="AR24" s="225"/>
      <c r="AS24" s="225"/>
      <c r="AT24" s="225"/>
      <c r="AU24" s="225"/>
      <c r="AV24" s="229"/>
    </row>
    <row r="25" s="235" customFormat="true" ht="11.25" hidden="false" customHeight="false" outlineLevel="0" collapsed="false">
      <c r="A25" s="234" t="n">
        <v>1</v>
      </c>
      <c r="B25" s="234" t="n">
        <v>2</v>
      </c>
      <c r="C25" s="234" t="n">
        <v>4</v>
      </c>
      <c r="D25" s="234" t="n">
        <v>5</v>
      </c>
      <c r="E25" s="234" t="n">
        <v>6</v>
      </c>
      <c r="F25" s="234" t="n">
        <f aca="false">E25+1</f>
        <v>7</v>
      </c>
      <c r="G25" s="234" t="n">
        <f aca="false">F25+1</f>
        <v>8</v>
      </c>
      <c r="H25" s="234" t="n">
        <f aca="false">G25+1</f>
        <v>9</v>
      </c>
      <c r="I25" s="234" t="n">
        <f aca="false">H25+1</f>
        <v>10</v>
      </c>
      <c r="J25" s="234" t="n">
        <f aca="false">I25+1</f>
        <v>11</v>
      </c>
      <c r="K25" s="234" t="n">
        <f aca="false">J25+1</f>
        <v>12</v>
      </c>
      <c r="L25" s="234" t="n">
        <f aca="false">K25+1</f>
        <v>13</v>
      </c>
      <c r="M25" s="234" t="n">
        <f aca="false">L25+1</f>
        <v>14</v>
      </c>
      <c r="N25" s="234" t="n">
        <f aca="false">M25+1</f>
        <v>15</v>
      </c>
      <c r="O25" s="234" t="n">
        <f aca="false">N25+1</f>
        <v>16</v>
      </c>
      <c r="P25" s="234" t="n">
        <f aca="false">O25+1</f>
        <v>17</v>
      </c>
      <c r="Q25" s="234" t="n">
        <f aca="false">P25+1</f>
        <v>18</v>
      </c>
      <c r="R25" s="234" t="n">
        <f aca="false">Q25+1</f>
        <v>19</v>
      </c>
      <c r="S25" s="234" t="n">
        <f aca="false">R25+1</f>
        <v>20</v>
      </c>
      <c r="T25" s="234" t="n">
        <f aca="false">S25+1</f>
        <v>21</v>
      </c>
      <c r="U25" s="234" t="n">
        <f aca="false">T25+1</f>
        <v>22</v>
      </c>
      <c r="V25" s="234" t="n">
        <f aca="false">U25+1</f>
        <v>23</v>
      </c>
      <c r="W25" s="234" t="n">
        <f aca="false">V25+1</f>
        <v>24</v>
      </c>
      <c r="X25" s="234" t="n">
        <f aca="false">W25+1</f>
        <v>25</v>
      </c>
      <c r="Y25" s="234" t="n">
        <f aca="false">X25+1</f>
        <v>26</v>
      </c>
      <c r="Z25" s="234" t="n">
        <f aca="false">Y25+1</f>
        <v>27</v>
      </c>
      <c r="AA25" s="234" t="n">
        <f aca="false">Z25+1</f>
        <v>28</v>
      </c>
      <c r="AB25" s="234" t="n">
        <f aca="false">AA25+1</f>
        <v>29</v>
      </c>
      <c r="AC25" s="234" t="n">
        <f aca="false">AB25+1</f>
        <v>30</v>
      </c>
      <c r="AD25" s="234" t="n">
        <f aca="false">AC25+1</f>
        <v>31</v>
      </c>
      <c r="AE25" s="234" t="n">
        <f aca="false">AD25+1</f>
        <v>32</v>
      </c>
      <c r="AF25" s="234" t="n">
        <f aca="false">AE25+1</f>
        <v>33</v>
      </c>
      <c r="AG25" s="234" t="n">
        <f aca="false">AF25+1</f>
        <v>34</v>
      </c>
      <c r="AH25" s="234" t="n">
        <f aca="false">AG25+1</f>
        <v>35</v>
      </c>
      <c r="AI25" s="234" t="n">
        <f aca="false">AH25+1</f>
        <v>36</v>
      </c>
      <c r="AJ25" s="234" t="n">
        <f aca="false">AI25+1</f>
        <v>37</v>
      </c>
      <c r="AK25" s="234" t="n">
        <f aca="false">AJ25+1</f>
        <v>38</v>
      </c>
      <c r="AL25" s="234" t="n">
        <f aca="false">AK25+1</f>
        <v>39</v>
      </c>
      <c r="AM25" s="234" t="n">
        <f aca="false">AL25+1</f>
        <v>40</v>
      </c>
      <c r="AN25" s="234" t="n">
        <f aca="false">AM25+1</f>
        <v>41</v>
      </c>
      <c r="AO25" s="234" t="n">
        <f aca="false">AN25+1</f>
        <v>42</v>
      </c>
      <c r="AP25" s="234" t="n">
        <f aca="false">AO25+1</f>
        <v>43</v>
      </c>
      <c r="AQ25" s="234" t="n">
        <f aca="false">AP25+1</f>
        <v>44</v>
      </c>
      <c r="AR25" s="234" t="n">
        <f aca="false">AQ25+1</f>
        <v>45</v>
      </c>
      <c r="AS25" s="234" t="n">
        <f aca="false">AR25+1</f>
        <v>46</v>
      </c>
      <c r="AT25" s="234" t="n">
        <f aca="false">AS25+1</f>
        <v>47</v>
      </c>
      <c r="AU25" s="234" t="n">
        <f aca="false">AT25+1</f>
        <v>48</v>
      </c>
      <c r="AV25" s="234" t="n">
        <f aca="false">AU25+1</f>
        <v>49</v>
      </c>
    </row>
    <row r="26" customFormat="false" ht="105" hidden="false" customHeight="false" outlineLevel="0" collapsed="false">
      <c r="A26" s="236" t="n">
        <v>1</v>
      </c>
      <c r="B26" s="237" t="s">
        <v>522</v>
      </c>
      <c r="C26" s="237" t="s">
        <v>23</v>
      </c>
      <c r="D26" s="237" t="n">
        <v>2025</v>
      </c>
      <c r="E26" s="237" t="s">
        <v>23</v>
      </c>
      <c r="F26" s="237" t="n">
        <v>0.84</v>
      </c>
      <c r="G26" s="237" t="s">
        <v>23</v>
      </c>
      <c r="H26" s="237" t="s">
        <v>23</v>
      </c>
      <c r="I26" s="237" t="s">
        <v>23</v>
      </c>
      <c r="J26" s="237" t="s">
        <v>23</v>
      </c>
      <c r="K26" s="237" t="s">
        <v>23</v>
      </c>
      <c r="L26" s="237" t="s">
        <v>23</v>
      </c>
      <c r="M26" s="237" t="s">
        <v>523</v>
      </c>
      <c r="N26" s="238" t="s">
        <v>524</v>
      </c>
      <c r="O26" s="237" t="s">
        <v>522</v>
      </c>
      <c r="P26" s="237" t="n">
        <v>8050</v>
      </c>
      <c r="Q26" s="239" t="s">
        <v>525</v>
      </c>
      <c r="R26" s="237" t="s">
        <v>23</v>
      </c>
      <c r="S26" s="239" t="s">
        <v>526</v>
      </c>
      <c r="T26" s="239" t="s">
        <v>526</v>
      </c>
      <c r="U26" s="237" t="s">
        <v>23</v>
      </c>
      <c r="V26" s="237" t="s">
        <v>23</v>
      </c>
      <c r="W26" s="240" t="s">
        <v>527</v>
      </c>
      <c r="X26" s="237" t="n">
        <v>8000</v>
      </c>
      <c r="Y26" s="237" t="s">
        <v>23</v>
      </c>
      <c r="Z26" s="237" t="s">
        <v>23</v>
      </c>
      <c r="AA26" s="237" t="s">
        <v>23</v>
      </c>
      <c r="AB26" s="237" t="n">
        <f aca="false">X26</f>
        <v>8000</v>
      </c>
      <c r="AC26" s="237" t="str">
        <f aca="false">W26</f>
        <v>ИТЦ НИИ ЭЛЕКТРОМАШИНОСТРОЕНИЯ (АО)</v>
      </c>
      <c r="AD26" s="237" t="n">
        <v>9600</v>
      </c>
      <c r="AE26" s="237" t="n">
        <f aca="false">AD26</f>
        <v>9600</v>
      </c>
      <c r="AF26" s="241" t="s">
        <v>528</v>
      </c>
      <c r="AG26" s="240" t="s">
        <v>529</v>
      </c>
      <c r="AH26" s="242" t="n">
        <v>45046</v>
      </c>
      <c r="AI26" s="242" t="n">
        <v>45034</v>
      </c>
      <c r="AJ26" s="242" t="n">
        <v>45048</v>
      </c>
      <c r="AK26" s="242" t="n">
        <v>45071</v>
      </c>
      <c r="AL26" s="241" t="s">
        <v>530</v>
      </c>
      <c r="AM26" s="241" t="s">
        <v>531</v>
      </c>
      <c r="AN26" s="241" t="s">
        <v>532</v>
      </c>
      <c r="AO26" s="241" t="s">
        <v>533</v>
      </c>
      <c r="AP26" s="242" t="n">
        <v>45091</v>
      </c>
      <c r="AQ26" s="242" t="n">
        <v>45091</v>
      </c>
      <c r="AR26" s="241" t="s">
        <v>534</v>
      </c>
      <c r="AS26" s="241" t="s">
        <v>535</v>
      </c>
      <c r="AT26" s="241" t="s">
        <v>536</v>
      </c>
      <c r="AU26" s="237" t="s">
        <v>23</v>
      </c>
      <c r="AV26" s="237" t="s">
        <v>23</v>
      </c>
    </row>
    <row r="27" customFormat="false" ht="24" hidden="false" customHeight="true" outlineLevel="0" collapsed="false">
      <c r="A27" s="243" t="n">
        <v>2</v>
      </c>
      <c r="B27" s="244" t="s">
        <v>537</v>
      </c>
      <c r="C27" s="245" t="s">
        <v>538</v>
      </c>
      <c r="D27" s="246" t="n">
        <v>45657</v>
      </c>
      <c r="E27" s="244" t="s">
        <v>23</v>
      </c>
      <c r="F27" s="244" t="s">
        <v>23</v>
      </c>
      <c r="G27" s="244" t="s">
        <v>23</v>
      </c>
      <c r="H27" s="244" t="s">
        <v>23</v>
      </c>
      <c r="I27" s="244" t="s">
        <v>23</v>
      </c>
      <c r="J27" s="244" t="s">
        <v>23</v>
      </c>
      <c r="K27" s="244" t="s">
        <v>23</v>
      </c>
      <c r="L27" s="244" t="s">
        <v>23</v>
      </c>
      <c r="M27" s="247" t="s">
        <v>539</v>
      </c>
      <c r="N27" s="248" t="s">
        <v>540</v>
      </c>
      <c r="O27" s="244" t="s">
        <v>537</v>
      </c>
      <c r="P27" s="249" t="n">
        <v>7000</v>
      </c>
      <c r="Q27" s="245" t="s">
        <v>525</v>
      </c>
      <c r="R27" s="250" t="n">
        <f aca="false">P27</f>
        <v>7000</v>
      </c>
      <c r="S27" s="248" t="s">
        <v>541</v>
      </c>
      <c r="T27" s="248" t="s">
        <v>541</v>
      </c>
      <c r="U27" s="250" t="n">
        <v>2</v>
      </c>
      <c r="V27" s="251" t="n">
        <v>2</v>
      </c>
      <c r="W27" s="248" t="s">
        <v>542</v>
      </c>
      <c r="X27" s="252" t="n">
        <v>7000</v>
      </c>
      <c r="Y27" s="251"/>
      <c r="Z27" s="244" t="n">
        <v>0</v>
      </c>
      <c r="AA27" s="244" t="s">
        <v>50</v>
      </c>
      <c r="AB27" s="250" t="n">
        <f aca="false">X27</f>
        <v>7000</v>
      </c>
      <c r="AC27" s="245" t="str">
        <f aca="false">W27</f>
        <v>СЕВЕРТРАНС (ООО)</v>
      </c>
      <c r="AD27" s="253" t="n">
        <f aca="false">AB27</f>
        <v>7000</v>
      </c>
      <c r="AE27" s="250" t="n">
        <f aca="false">AD27</f>
        <v>7000</v>
      </c>
      <c r="AF27" s="254" t="s">
        <v>50</v>
      </c>
      <c r="AG27" s="254" t="s">
        <v>50</v>
      </c>
      <c r="AH27" s="255" t="n">
        <v>45404</v>
      </c>
      <c r="AI27" s="255" t="n">
        <v>45400</v>
      </c>
      <c r="AJ27" s="255" t="n">
        <v>45415</v>
      </c>
      <c r="AK27" s="256" t="n">
        <v>45425</v>
      </c>
      <c r="AL27" s="254" t="s">
        <v>50</v>
      </c>
      <c r="AM27" s="254" t="s">
        <v>50</v>
      </c>
      <c r="AN27" s="254" t="s">
        <v>50</v>
      </c>
      <c r="AO27" s="254" t="s">
        <v>50</v>
      </c>
      <c r="AP27" s="256" t="n">
        <v>45425</v>
      </c>
      <c r="AQ27" s="256" t="n">
        <v>45441</v>
      </c>
      <c r="AR27" s="256" t="n">
        <v>45474</v>
      </c>
      <c r="AS27" s="256" t="n">
        <v>45474</v>
      </c>
      <c r="AT27" s="244" t="n">
        <v>0</v>
      </c>
      <c r="AU27" s="244" t="n">
        <v>0</v>
      </c>
      <c r="AV27" s="247" t="s">
        <v>543</v>
      </c>
    </row>
    <row r="28" customFormat="false" ht="24" hidden="false" customHeight="false" outlineLevel="0" collapsed="false">
      <c r="A28" s="243"/>
      <c r="B28" s="244"/>
      <c r="C28" s="245"/>
      <c r="D28" s="246"/>
      <c r="E28" s="244"/>
      <c r="F28" s="244"/>
      <c r="G28" s="244"/>
      <c r="H28" s="244"/>
      <c r="I28" s="244"/>
      <c r="J28" s="244"/>
      <c r="K28" s="244"/>
      <c r="L28" s="244"/>
      <c r="M28" s="247"/>
      <c r="N28" s="248"/>
      <c r="O28" s="244"/>
      <c r="P28" s="249"/>
      <c r="Q28" s="245"/>
      <c r="R28" s="250"/>
      <c r="S28" s="248"/>
      <c r="T28" s="248"/>
      <c r="U28" s="250"/>
      <c r="V28" s="251"/>
      <c r="W28" s="248" t="s">
        <v>544</v>
      </c>
      <c r="X28" s="252" t="n">
        <v>7000</v>
      </c>
      <c r="Y28" s="251" t="s">
        <v>50</v>
      </c>
      <c r="Z28" s="244"/>
      <c r="AA28" s="244" t="s">
        <v>50</v>
      </c>
      <c r="AB28" s="250"/>
      <c r="AC28" s="245"/>
      <c r="AD28" s="253"/>
      <c r="AE28" s="250"/>
      <c r="AF28" s="254"/>
      <c r="AG28" s="254"/>
      <c r="AH28" s="255"/>
      <c r="AI28" s="255"/>
      <c r="AJ28" s="255"/>
      <c r="AK28" s="256"/>
      <c r="AL28" s="254"/>
      <c r="AM28" s="254"/>
      <c r="AN28" s="254"/>
      <c r="AO28" s="254"/>
      <c r="AP28" s="256"/>
      <c r="AQ28" s="256"/>
      <c r="AR28" s="256"/>
      <c r="AS28" s="256"/>
      <c r="AT28" s="244"/>
      <c r="AU28" s="244"/>
      <c r="AV28" s="247"/>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Z27:Z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57"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545</v>
      </c>
    </row>
    <row r="4" customFormat="false" ht="15.75" hidden="false" customHeight="false" outlineLevel="0" collapsed="false">
      <c r="B4" s="258"/>
    </row>
    <row r="5" customFormat="false" ht="18.75" hidden="false" customHeight="false" outlineLevel="0" collapsed="false">
      <c r="A5" s="259" t="str">
        <f aca="false">'7. Паспорт отчет о закупке'!A5:AV5</f>
        <v>Год раскрытия информации: 2025 год</v>
      </c>
      <c r="B5" s="259"/>
      <c r="C5" s="260"/>
      <c r="D5" s="260"/>
      <c r="E5" s="260"/>
      <c r="F5" s="260"/>
      <c r="G5" s="260"/>
      <c r="H5" s="260"/>
    </row>
    <row r="6" customFormat="false" ht="18.75" hidden="false" customHeight="false" outlineLevel="0" collapsed="false">
      <c r="A6" s="261"/>
      <c r="B6" s="261"/>
      <c r="C6" s="261"/>
      <c r="D6" s="261"/>
      <c r="E6" s="261"/>
      <c r="F6" s="261"/>
      <c r="G6" s="261"/>
      <c r="H6" s="261"/>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Акционерное общество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J_525-ДГ-К17</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62" t="str">
        <f aca="false">'7. Паспорт отчет о закупке'!A15:AV15</f>
        <v>Строительство  новой ДЭС в с. Слаутное  модульного типа установленной мощностью 0.840 МВт взамен ДЭС-1</v>
      </c>
      <c r="B15" s="262"/>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3"/>
    </row>
    <row r="18" customFormat="false" ht="33.75" hidden="false" customHeight="true" outlineLevel="0" collapsed="false">
      <c r="A18" s="264" t="s">
        <v>546</v>
      </c>
      <c r="B18" s="264"/>
    </row>
    <row r="19" customFormat="false" ht="15.75" hidden="false" customHeight="false" outlineLevel="0" collapsed="false">
      <c r="B19" s="258"/>
    </row>
    <row r="20" customFormat="false" ht="16.5" hidden="false" customHeight="false" outlineLevel="0" collapsed="false">
      <c r="B20" s="265"/>
    </row>
    <row r="21" customFormat="false" ht="65.25" hidden="false" customHeight="true" outlineLevel="0" collapsed="false">
      <c r="A21" s="266" t="s">
        <v>547</v>
      </c>
      <c r="B21" s="267" t="str">
        <f aca="false">A15</f>
        <v>Строительство  новой ДЭС в с. Слаутное  модульного типа установленной мощностью 0.840 МВт взамен ДЭС-1</v>
      </c>
    </row>
    <row r="22" customFormat="false" ht="32.25" hidden="false" customHeight="false" outlineLevel="0" collapsed="false">
      <c r="A22" s="266" t="s">
        <v>548</v>
      </c>
      <c r="B22" s="38" t="str">
        <f aca="false">'1. паспорт местоположение'!C27</f>
        <v>сельское поселение "село Слаутное" Пенжинский муниципальный район</v>
      </c>
    </row>
    <row r="23" customFormat="false" ht="30.75" hidden="false" customHeight="false" outlineLevel="0" collapsed="false">
      <c r="A23" s="266" t="s">
        <v>549</v>
      </c>
      <c r="B23" s="267" t="str">
        <f aca="false">'1. паспорт местоположение'!C22</f>
        <v>Новое строительство объектов по производству электрической энергии</v>
      </c>
    </row>
    <row r="24" customFormat="false" ht="16.5" hidden="false" customHeight="false" outlineLevel="0" collapsed="false">
      <c r="A24" s="266" t="s">
        <v>550</v>
      </c>
      <c r="B24" s="267" t="n">
        <v>0.84</v>
      </c>
    </row>
    <row r="25" customFormat="false" ht="15" hidden="false" customHeight="false" outlineLevel="0" collapsed="false">
      <c r="A25" s="268" t="s">
        <v>551</v>
      </c>
      <c r="B25" s="269" t="s">
        <v>154</v>
      </c>
    </row>
    <row r="26" customFormat="false" ht="16.5" hidden="false" customHeight="false" outlineLevel="0" collapsed="false">
      <c r="A26" s="270" t="s">
        <v>552</v>
      </c>
      <c r="B26" s="267" t="s">
        <v>156</v>
      </c>
    </row>
    <row r="27" customFormat="false" ht="29.25" hidden="false" customHeight="false" outlineLevel="0" collapsed="false">
      <c r="A27" s="271" t="s">
        <v>553</v>
      </c>
      <c r="B27" s="272" t="n">
        <f aca="false">'6.2. Паспорт фин осв ввод'!D24</f>
        <v>112.55422394</v>
      </c>
    </row>
    <row r="28" customFormat="false" ht="16.5" hidden="false" customHeight="false" outlineLevel="0" collapsed="false">
      <c r="A28" s="273" t="s">
        <v>554</v>
      </c>
      <c r="B28" s="272" t="s">
        <v>555</v>
      </c>
    </row>
    <row r="29" customFormat="false" ht="29.25" hidden="false" customHeight="false" outlineLevel="0" collapsed="false">
      <c r="A29" s="274" t="s">
        <v>556</v>
      </c>
      <c r="B29" s="272" t="n">
        <f aca="false">B30</f>
        <v>10.1236</v>
      </c>
    </row>
    <row r="30" customFormat="false" ht="29.25" hidden="false" customHeight="false" outlineLevel="0" collapsed="false">
      <c r="A30" s="274" t="s">
        <v>557</v>
      </c>
      <c r="B30" s="272" t="n">
        <f aca="false">B38+B43</f>
        <v>10.1236</v>
      </c>
    </row>
    <row r="31" customFormat="false" ht="16.5" hidden="false" customHeight="false" outlineLevel="0" collapsed="false">
      <c r="A31" s="273" t="s">
        <v>558</v>
      </c>
      <c r="B31" s="272" t="s">
        <v>23</v>
      </c>
    </row>
    <row r="32" customFormat="false" ht="29.25" hidden="false" customHeight="false" outlineLevel="0" collapsed="false">
      <c r="A32" s="274" t="s">
        <v>559</v>
      </c>
      <c r="B32" s="272" t="s">
        <v>23</v>
      </c>
    </row>
    <row r="33" customFormat="false" ht="16.5" hidden="false" customHeight="false" outlineLevel="0" collapsed="false">
      <c r="A33" s="273" t="s">
        <v>560</v>
      </c>
      <c r="B33" s="272" t="s">
        <v>23</v>
      </c>
    </row>
    <row r="34" customFormat="false" ht="16.5" hidden="false" customHeight="false" outlineLevel="0" collapsed="false">
      <c r="A34" s="273" t="s">
        <v>561</v>
      </c>
      <c r="B34" s="272" t="s">
        <v>23</v>
      </c>
    </row>
    <row r="35" customFormat="false" ht="16.5" hidden="false" customHeight="false" outlineLevel="0" collapsed="false">
      <c r="A35" s="273" t="s">
        <v>562</v>
      </c>
      <c r="B35" s="272" t="s">
        <v>23</v>
      </c>
    </row>
    <row r="36" customFormat="false" ht="16.5" hidden="false" customHeight="false" outlineLevel="0" collapsed="false">
      <c r="A36" s="273" t="s">
        <v>563</v>
      </c>
      <c r="B36" s="272" t="s">
        <v>23</v>
      </c>
    </row>
    <row r="37" customFormat="false" ht="29.25" hidden="false" customHeight="false" outlineLevel="0" collapsed="false">
      <c r="A37" s="274" t="s">
        <v>564</v>
      </c>
      <c r="B37" s="272" t="s">
        <v>527</v>
      </c>
    </row>
    <row r="38" customFormat="false" ht="16.5" hidden="false" customHeight="false" outlineLevel="0" collapsed="false">
      <c r="A38" s="273" t="s">
        <v>560</v>
      </c>
      <c r="B38" s="272" t="n">
        <v>9.6</v>
      </c>
    </row>
    <row r="39" customFormat="false" ht="16.5" hidden="false" customHeight="false" outlineLevel="0" collapsed="false">
      <c r="A39" s="273" t="s">
        <v>561</v>
      </c>
      <c r="B39" s="275" t="n">
        <f aca="false">B38/B27</f>
        <v>0.0852922232853521</v>
      </c>
    </row>
    <row r="40" customFormat="false" ht="16.5" hidden="false" customHeight="false" outlineLevel="0" collapsed="false">
      <c r="A40" s="273" t="s">
        <v>562</v>
      </c>
      <c r="B40" s="272" t="n">
        <f aca="false">6.32+0.96+2.32</f>
        <v>9.6</v>
      </c>
    </row>
    <row r="41" customFormat="false" ht="16.5" hidden="false" customHeight="false" outlineLevel="0" collapsed="false">
      <c r="A41" s="273" t="s">
        <v>563</v>
      </c>
      <c r="B41" s="272" t="n">
        <v>8</v>
      </c>
    </row>
    <row r="42" customFormat="false" ht="16.5" hidden="false" customHeight="false" outlineLevel="0" collapsed="false">
      <c r="A42" s="274" t="s">
        <v>565</v>
      </c>
      <c r="B42" s="267" t="s">
        <v>566</v>
      </c>
    </row>
    <row r="43" customFormat="false" ht="16.5" hidden="false" customHeight="false" outlineLevel="0" collapsed="false">
      <c r="A43" s="273" t="s">
        <v>560</v>
      </c>
      <c r="B43" s="267" t="n">
        <v>0.5236</v>
      </c>
    </row>
    <row r="44" customFormat="false" ht="16.5" hidden="false" customHeight="false" outlineLevel="0" collapsed="false">
      <c r="A44" s="273" t="s">
        <v>561</v>
      </c>
      <c r="B44" s="276" t="n">
        <f aca="false">B43/B27</f>
        <v>0.00465198001168858</v>
      </c>
    </row>
    <row r="45" customFormat="false" ht="16.5" hidden="false" customHeight="false" outlineLevel="0" collapsed="false">
      <c r="A45" s="273" t="s">
        <v>562</v>
      </c>
      <c r="B45" s="267" t="n">
        <f aca="false">B43</f>
        <v>0.5236</v>
      </c>
    </row>
    <row r="46" customFormat="false" ht="16.5" hidden="false" customHeight="false" outlineLevel="0" collapsed="false">
      <c r="A46" s="273" t="s">
        <v>563</v>
      </c>
      <c r="B46" s="267" t="n">
        <f aca="false">B43</f>
        <v>0.5236</v>
      </c>
    </row>
    <row r="47" customFormat="false" ht="29.25" hidden="false" customHeight="false" outlineLevel="0" collapsed="false">
      <c r="A47" s="277" t="s">
        <v>567</v>
      </c>
      <c r="B47" s="272" t="s">
        <v>23</v>
      </c>
    </row>
    <row r="48" customFormat="false" ht="16.5" hidden="false" customHeight="false" outlineLevel="0" collapsed="false">
      <c r="A48" s="278" t="s">
        <v>558</v>
      </c>
      <c r="B48" s="272" t="s">
        <v>23</v>
      </c>
    </row>
    <row r="49" customFormat="false" ht="16.5" hidden="false" customHeight="false" outlineLevel="0" collapsed="false">
      <c r="A49" s="278" t="s">
        <v>568</v>
      </c>
      <c r="B49" s="272" t="s">
        <v>23</v>
      </c>
    </row>
    <row r="50" customFormat="false" ht="16.5" hidden="false" customHeight="false" outlineLevel="0" collapsed="false">
      <c r="A50" s="278" t="s">
        <v>569</v>
      </c>
      <c r="B50" s="272" t="s">
        <v>23</v>
      </c>
    </row>
    <row r="51" customFormat="false" ht="16.5" hidden="false" customHeight="false" outlineLevel="0" collapsed="false">
      <c r="A51" s="278" t="s">
        <v>570</v>
      </c>
      <c r="B51" s="272" t="s">
        <v>23</v>
      </c>
    </row>
    <row r="52" customFormat="false" ht="16.5" hidden="false" customHeight="false" outlineLevel="0" collapsed="false">
      <c r="A52" s="268" t="s">
        <v>571</v>
      </c>
      <c r="B52" s="275" t="n">
        <f aca="false">B53/B27</f>
        <v>0.0814149809685054</v>
      </c>
    </row>
    <row r="53" customFormat="false" ht="16.5" hidden="false" customHeight="false" outlineLevel="0" collapsed="false">
      <c r="A53" s="268" t="s">
        <v>572</v>
      </c>
      <c r="B53" s="272" t="n">
        <f aca="false">6.32+2.8436</f>
        <v>9.1636</v>
      </c>
    </row>
    <row r="54" customFormat="false" ht="16.5" hidden="false" customHeight="false" outlineLevel="0" collapsed="false">
      <c r="A54" s="268" t="s">
        <v>573</v>
      </c>
      <c r="B54" s="275" t="n">
        <f aca="false">B55/B27</f>
        <v>0.0780743688898292</v>
      </c>
    </row>
    <row r="55" customFormat="false" ht="16.5" hidden="false" customHeight="false" outlineLevel="0" collapsed="false">
      <c r="A55" s="270" t="s">
        <v>574</v>
      </c>
      <c r="B55" s="272" t="n">
        <f aca="false">0.5236+0.264+8</f>
        <v>8.7876</v>
      </c>
    </row>
    <row r="56" customFormat="false" ht="15.75" hidden="false" customHeight="true" outlineLevel="0" collapsed="false">
      <c r="A56" s="277" t="s">
        <v>575</v>
      </c>
      <c r="B56" s="279" t="s">
        <v>23</v>
      </c>
    </row>
    <row r="57" customFormat="false" ht="16.5" hidden="false" customHeight="false" outlineLevel="0" collapsed="false">
      <c r="A57" s="280" t="s">
        <v>576</v>
      </c>
      <c r="B57" s="279" t="s">
        <v>23</v>
      </c>
    </row>
    <row r="58" customFormat="false" ht="16.5" hidden="false" customHeight="false" outlineLevel="0" collapsed="false">
      <c r="A58" s="280" t="s">
        <v>577</v>
      </c>
      <c r="B58" s="279" t="s">
        <v>23</v>
      </c>
    </row>
    <row r="59" customFormat="false" ht="16.5" hidden="false" customHeight="false" outlineLevel="0" collapsed="false">
      <c r="A59" s="280" t="s">
        <v>578</v>
      </c>
      <c r="B59" s="279" t="s">
        <v>23</v>
      </c>
    </row>
    <row r="60" customFormat="false" ht="16.5" hidden="false" customHeight="false" outlineLevel="0" collapsed="false">
      <c r="A60" s="280" t="s">
        <v>579</v>
      </c>
      <c r="B60" s="279" t="s">
        <v>23</v>
      </c>
    </row>
    <row r="61" customFormat="false" ht="16.5" hidden="false" customHeight="false" outlineLevel="0" collapsed="false">
      <c r="A61" s="281" t="s">
        <v>580</v>
      </c>
      <c r="B61" s="272" t="s">
        <v>527</v>
      </c>
    </row>
    <row r="62" customFormat="false" ht="30.75" hidden="false" customHeight="false" outlineLevel="0" collapsed="false">
      <c r="A62" s="278" t="s">
        <v>581</v>
      </c>
      <c r="B62" s="267" t="s">
        <v>23</v>
      </c>
    </row>
    <row r="63" customFormat="false" ht="29.25" hidden="false" customHeight="false" outlineLevel="0" collapsed="false">
      <c r="A63" s="268" t="s">
        <v>582</v>
      </c>
      <c r="B63" s="267" t="s">
        <v>23</v>
      </c>
    </row>
    <row r="64" customFormat="false" ht="16.5" hidden="false" customHeight="false" outlineLevel="0" collapsed="false">
      <c r="A64" s="278" t="s">
        <v>558</v>
      </c>
      <c r="B64" s="267" t="s">
        <v>23</v>
      </c>
    </row>
    <row r="65" customFormat="false" ht="16.5" hidden="false" customHeight="false" outlineLevel="0" collapsed="false">
      <c r="A65" s="278" t="s">
        <v>583</v>
      </c>
      <c r="B65" s="267" t="s">
        <v>23</v>
      </c>
    </row>
    <row r="66" customFormat="false" ht="16.5" hidden="false" customHeight="false" outlineLevel="0" collapsed="false">
      <c r="A66" s="278" t="s">
        <v>584</v>
      </c>
      <c r="B66" s="267" t="s">
        <v>23</v>
      </c>
    </row>
    <row r="67" customFormat="false" ht="16.5" hidden="false" customHeight="false" outlineLevel="0" collapsed="false">
      <c r="A67" s="282" t="s">
        <v>585</v>
      </c>
      <c r="B67" s="267" t="s">
        <v>23</v>
      </c>
    </row>
    <row r="68" customFormat="false" ht="16.5" hidden="false" customHeight="false" outlineLevel="0" collapsed="false">
      <c r="A68" s="268" t="s">
        <v>586</v>
      </c>
      <c r="B68" s="267" t="s">
        <v>23</v>
      </c>
    </row>
    <row r="69" customFormat="false" ht="16.5" hidden="false" customHeight="false" outlineLevel="0" collapsed="false">
      <c r="A69" s="280" t="s">
        <v>587</v>
      </c>
      <c r="B69" s="267" t="s">
        <v>23</v>
      </c>
    </row>
    <row r="70" customFormat="false" ht="16.5" hidden="false" customHeight="false" outlineLevel="0" collapsed="false">
      <c r="A70" s="280" t="s">
        <v>588</v>
      </c>
      <c r="B70" s="267" t="s">
        <v>23</v>
      </c>
    </row>
    <row r="71" customFormat="false" ht="16.5" hidden="false" customHeight="false" outlineLevel="0" collapsed="false">
      <c r="A71" s="280" t="s">
        <v>589</v>
      </c>
      <c r="B71" s="267" t="s">
        <v>23</v>
      </c>
    </row>
    <row r="72" customFormat="false" ht="30.75" hidden="false" customHeight="false" outlineLevel="0" collapsed="false">
      <c r="A72" s="283" t="s">
        <v>590</v>
      </c>
      <c r="B72" s="267" t="s">
        <v>591</v>
      </c>
    </row>
    <row r="73" customFormat="false" ht="28.5" hidden="false" customHeight="true" outlineLevel="0" collapsed="false">
      <c r="A73" s="277" t="s">
        <v>592</v>
      </c>
      <c r="B73" s="267" t="s">
        <v>23</v>
      </c>
    </row>
    <row r="74" customFormat="false" ht="15.75" hidden="false" customHeight="false" outlineLevel="0" collapsed="false">
      <c r="A74" s="280" t="s">
        <v>593</v>
      </c>
      <c r="B74" s="267"/>
    </row>
    <row r="75" customFormat="false" ht="15.75" hidden="false" customHeight="false" outlineLevel="0" collapsed="false">
      <c r="A75" s="280" t="s">
        <v>594</v>
      </c>
      <c r="B75" s="267"/>
    </row>
    <row r="76" customFormat="false" ht="15.75" hidden="false" customHeight="false" outlineLevel="0" collapsed="false">
      <c r="A76" s="280" t="s">
        <v>595</v>
      </c>
      <c r="B76" s="267"/>
    </row>
    <row r="77" customFormat="false" ht="15.75" hidden="false" customHeight="false" outlineLevel="0" collapsed="false">
      <c r="A77" s="280" t="s">
        <v>596</v>
      </c>
      <c r="B77" s="267"/>
    </row>
    <row r="78" customFormat="false" ht="16.5" hidden="false" customHeight="false" outlineLevel="0" collapsed="false">
      <c r="A78" s="284" t="s">
        <v>597</v>
      </c>
      <c r="B78" s="267"/>
    </row>
    <row r="81" customFormat="false" ht="15.75" hidden="false" customHeight="false" outlineLevel="0" collapsed="false">
      <c r="A81" s="285"/>
      <c r="B81" s="286"/>
    </row>
    <row r="82" customFormat="false" ht="15.75" hidden="false" customHeight="false" outlineLevel="0" collapsed="false">
      <c r="B82" s="287"/>
    </row>
    <row r="83" customFormat="false" ht="15.75" hidden="false" customHeight="false" outlineLevel="0" collapsed="false">
      <c r="B83" s="288"/>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60">
      <formula>""</formula>
    </cfRule>
    <cfRule type="cellIs" priority="3" operator="equal" aboveAverage="0" equalAverage="0" bottom="0" percent="0" rank="0" text="" dxfId="6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Акционерное общество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J_525-ДГ-К17</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Строительство  новой ДЭС в с. Слаутное  модульного типа установленной мощностью 0.840 МВт взамен ДЭС-1</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94</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J_525-ДГ-К17</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новой ДЭС в с. Слаутное  модульного типа установленной мощностью 0.840 МВт взамен ДЭС-1</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95</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7" t="s">
        <v>105</v>
      </c>
      <c r="R21" s="57"/>
      <c r="S21" s="58" t="s">
        <v>106</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107</v>
      </c>
      <c r="R22" s="57" t="s">
        <v>108</v>
      </c>
      <c r="S22" s="57" t="s">
        <v>109</v>
      </c>
      <c r="T22" s="57" t="s">
        <v>110</v>
      </c>
    </row>
    <row r="23" customFormat="false" ht="51.75" hidden="false" customHeight="true" outlineLevel="0" collapsed="false">
      <c r="A23" s="55"/>
      <c r="B23" s="56" t="s">
        <v>111</v>
      </c>
      <c r="C23" s="56" t="s">
        <v>112</v>
      </c>
      <c r="D23" s="56"/>
      <c r="E23" s="56" t="s">
        <v>111</v>
      </c>
      <c r="F23" s="56" t="s">
        <v>112</v>
      </c>
      <c r="G23" s="56" t="s">
        <v>111</v>
      </c>
      <c r="H23" s="56" t="s">
        <v>112</v>
      </c>
      <c r="I23" s="56" t="s">
        <v>111</v>
      </c>
      <c r="J23" s="56" t="s">
        <v>112</v>
      </c>
      <c r="K23" s="56" t="s">
        <v>111</v>
      </c>
      <c r="L23" s="56" t="s">
        <v>111</v>
      </c>
      <c r="M23" s="56" t="s">
        <v>112</v>
      </c>
      <c r="N23" s="56" t="s">
        <v>111</v>
      </c>
      <c r="O23" s="56" t="s">
        <v>112</v>
      </c>
      <c r="P23" s="59" t="s">
        <v>111</v>
      </c>
      <c r="Q23" s="57" t="s">
        <v>111</v>
      </c>
      <c r="R23" s="57" t="s">
        <v>111</v>
      </c>
      <c r="S23" s="57" t="s">
        <v>111</v>
      </c>
      <c r="T23" s="57" t="s">
        <v>111</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113</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114</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115</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116</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117</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118</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119</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120</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121</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122</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123</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124</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Акционерное общество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J_525-ДГ-К17</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Строительство  новой ДЭС в с. Слаутное  модульного типа установленной мощностью 0.840 МВт взамен ДЭС-1</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126</v>
      </c>
      <c r="C21" s="57"/>
      <c r="D21" s="57" t="s">
        <v>127</v>
      </c>
      <c r="E21" s="57"/>
      <c r="F21" s="57" t="s">
        <v>84</v>
      </c>
      <c r="G21" s="57"/>
      <c r="H21" s="57"/>
      <c r="I21" s="57"/>
      <c r="J21" s="57" t="s">
        <v>128</v>
      </c>
      <c r="K21" s="57" t="s">
        <v>129</v>
      </c>
      <c r="L21" s="57"/>
      <c r="M21" s="57" t="s">
        <v>130</v>
      </c>
      <c r="N21" s="57"/>
      <c r="O21" s="57" t="s">
        <v>131</v>
      </c>
      <c r="P21" s="57"/>
      <c r="Q21" s="57" t="s">
        <v>132</v>
      </c>
      <c r="R21" s="57"/>
      <c r="S21" s="57" t="s">
        <v>133</v>
      </c>
      <c r="T21" s="57" t="s">
        <v>134</v>
      </c>
      <c r="U21" s="57" t="s">
        <v>135</v>
      </c>
      <c r="V21" s="57" t="s">
        <v>136</v>
      </c>
      <c r="W21" s="57"/>
      <c r="X21" s="58" t="s">
        <v>105</v>
      </c>
      <c r="Y21" s="58"/>
      <c r="Z21" s="58" t="s">
        <v>106</v>
      </c>
      <c r="AA21" s="58"/>
    </row>
    <row r="22" customFormat="false" ht="216" hidden="false" customHeight="true" outlineLevel="0" collapsed="false">
      <c r="A22" s="57"/>
      <c r="B22" s="57"/>
      <c r="C22" s="57"/>
      <c r="D22" s="57"/>
      <c r="E22" s="57"/>
      <c r="F22" s="57" t="s">
        <v>137</v>
      </c>
      <c r="G22" s="57"/>
      <c r="H22" s="57" t="s">
        <v>138</v>
      </c>
      <c r="I22" s="57"/>
      <c r="J22" s="57"/>
      <c r="K22" s="57"/>
      <c r="L22" s="57"/>
      <c r="M22" s="57"/>
      <c r="N22" s="57"/>
      <c r="O22" s="57"/>
      <c r="P22" s="57"/>
      <c r="Q22" s="57"/>
      <c r="R22" s="57"/>
      <c r="S22" s="57"/>
      <c r="T22" s="57"/>
      <c r="U22" s="57"/>
      <c r="V22" s="57"/>
      <c r="W22" s="57"/>
      <c r="X22" s="57" t="s">
        <v>107</v>
      </c>
      <c r="Y22" s="57" t="s">
        <v>108</v>
      </c>
      <c r="Z22" s="57" t="s">
        <v>109</v>
      </c>
      <c r="AA22" s="57" t="s">
        <v>110</v>
      </c>
    </row>
    <row r="23" customFormat="false" ht="60" hidden="false" customHeight="true" outlineLevel="0" collapsed="false">
      <c r="A23" s="57"/>
      <c r="B23" s="73" t="s">
        <v>111</v>
      </c>
      <c r="C23" s="73" t="s">
        <v>112</v>
      </c>
      <c r="D23" s="73" t="s">
        <v>111</v>
      </c>
      <c r="E23" s="73" t="s">
        <v>112</v>
      </c>
      <c r="F23" s="73" t="s">
        <v>111</v>
      </c>
      <c r="G23" s="73" t="s">
        <v>112</v>
      </c>
      <c r="H23" s="73" t="s">
        <v>111</v>
      </c>
      <c r="I23" s="73" t="s">
        <v>112</v>
      </c>
      <c r="J23" s="73" t="s">
        <v>111</v>
      </c>
      <c r="K23" s="73" t="s">
        <v>111</v>
      </c>
      <c r="L23" s="73" t="s">
        <v>112</v>
      </c>
      <c r="M23" s="73" t="s">
        <v>111</v>
      </c>
      <c r="N23" s="73" t="s">
        <v>112</v>
      </c>
      <c r="O23" s="73" t="s">
        <v>111</v>
      </c>
      <c r="P23" s="73" t="s">
        <v>112</v>
      </c>
      <c r="Q23" s="73" t="s">
        <v>111</v>
      </c>
      <c r="R23" s="73" t="s">
        <v>112</v>
      </c>
      <c r="S23" s="73" t="s">
        <v>111</v>
      </c>
      <c r="T23" s="73" t="s">
        <v>111</v>
      </c>
      <c r="U23" s="73" t="s">
        <v>111</v>
      </c>
      <c r="V23" s="73" t="s">
        <v>111</v>
      </c>
      <c r="W23" s="73" t="s">
        <v>112</v>
      </c>
      <c r="X23" s="73" t="s">
        <v>111</v>
      </c>
      <c r="Y23" s="73" t="s">
        <v>111</v>
      </c>
      <c r="Z23" s="57" t="s">
        <v>111</v>
      </c>
      <c r="AA23" s="57" t="s">
        <v>111</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7" colorId="64" zoomScale="80" zoomScaleNormal="100" zoomScalePageLayoutView="8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58.42"/>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Акционерное общество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J_525-ДГ-К17</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Строительство  новой ДЭС в с. Слаутное  модульного типа установленной мощностью 0.840 МВт взамен ДЭС-1</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140</v>
      </c>
      <c r="C22" s="80" t="s">
        <v>141</v>
      </c>
      <c r="D22" s="26"/>
      <c r="E22" s="26"/>
      <c r="F22" s="27"/>
      <c r="G22" s="27"/>
      <c r="H22" s="27"/>
      <c r="I22" s="27"/>
      <c r="J22" s="27"/>
      <c r="K22" s="27"/>
      <c r="L22" s="27"/>
      <c r="M22" s="27"/>
      <c r="N22" s="27"/>
      <c r="O22" s="27"/>
      <c r="P22" s="27"/>
      <c r="Q22" s="28"/>
      <c r="R22" s="28"/>
      <c r="S22" s="28"/>
      <c r="T22" s="28"/>
      <c r="U22" s="28"/>
    </row>
    <row r="23" customFormat="false" ht="43.8" hidden="false" customHeight="false" outlineLevel="0" collapsed="false">
      <c r="A23" s="29" t="s">
        <v>18</v>
      </c>
      <c r="B23" s="81" t="s">
        <v>142</v>
      </c>
      <c r="C23" s="23" t="s">
        <v>143</v>
      </c>
      <c r="D23" s="40"/>
      <c r="E23" s="40"/>
      <c r="F23" s="40"/>
      <c r="G23" s="40"/>
      <c r="H23" s="40"/>
      <c r="I23" s="40"/>
      <c r="J23" s="40"/>
      <c r="K23" s="40"/>
      <c r="L23" s="40"/>
      <c r="M23" s="40"/>
      <c r="N23" s="40"/>
      <c r="O23" s="40"/>
      <c r="P23" s="40"/>
      <c r="Q23" s="40"/>
      <c r="R23" s="40"/>
      <c r="S23" s="40"/>
      <c r="T23" s="40"/>
      <c r="U23" s="40"/>
    </row>
    <row r="24" customFormat="false" ht="43.8" hidden="false" customHeight="false" outlineLevel="0" collapsed="false">
      <c r="A24" s="29" t="s">
        <v>21</v>
      </c>
      <c r="B24" s="81" t="s">
        <v>144</v>
      </c>
      <c r="C24" s="23" t="s">
        <v>145</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146</v>
      </c>
      <c r="C25" s="41" t="n">
        <v>111.660936452381</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147</v>
      </c>
      <c r="C26" s="41" t="s">
        <v>148</v>
      </c>
      <c r="D26" s="40"/>
      <c r="E26" s="40"/>
      <c r="F26" s="40"/>
      <c r="G26" s="40"/>
      <c r="H26" s="40"/>
      <c r="I26" s="40"/>
      <c r="J26" s="40"/>
      <c r="K26" s="40"/>
      <c r="L26" s="40"/>
      <c r="M26" s="40"/>
      <c r="N26" s="40"/>
      <c r="O26" s="40"/>
      <c r="P26" s="40"/>
      <c r="Q26" s="40"/>
      <c r="R26" s="40"/>
      <c r="S26" s="40"/>
      <c r="T26" s="40"/>
      <c r="U26" s="40"/>
    </row>
    <row r="27" customFormat="false" ht="331.5" hidden="false" customHeight="true" outlineLevel="0" collapsed="false">
      <c r="A27" s="29" t="s">
        <v>30</v>
      </c>
      <c r="B27" s="81" t="s">
        <v>149</v>
      </c>
      <c r="C27" s="39" t="s">
        <v>150</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151</v>
      </c>
      <c r="C28" s="82" t="s">
        <v>152</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153</v>
      </c>
      <c r="C29" s="82" t="s">
        <v>154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155</v>
      </c>
      <c r="C30" s="25" t="s">
        <v>156</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conditionalFormatting sqref="C29">
    <cfRule type="cellIs" priority="4" operator="equal" aboveAverage="0" equalAverage="0" bottom="0" percent="0" rank="0" text="" dxfId="4">
      <formula>""</formula>
    </cfRule>
  </conditionalFormatting>
  <conditionalFormatting sqref="C28">
    <cfRule type="cellIs" priority="5" operator="equal" aboveAverage="0" equalAverage="0" bottom="0" percent="0" rank="0" text="" dxfId="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Акционерное общество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J_525-ДГ-К17</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2" t="str">
        <f aca="false">'3.3 паспорт описание'!A15:C15</f>
        <v>Строительство  новой ДЭС в с. Слаутное  модульного типа установленной мощностью 0.840 МВт взамен ДЭС-1</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157</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158</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159</v>
      </c>
      <c r="B25" s="94"/>
      <c r="C25" s="94"/>
      <c r="D25" s="94"/>
      <c r="E25" s="94"/>
      <c r="F25" s="94"/>
      <c r="G25" s="94"/>
      <c r="H25" s="94"/>
      <c r="I25" s="94"/>
      <c r="J25" s="94"/>
      <c r="K25" s="94"/>
      <c r="L25" s="94"/>
      <c r="M25" s="94" t="s">
        <v>160</v>
      </c>
      <c r="N25" s="94"/>
      <c r="O25" s="94"/>
      <c r="P25" s="94"/>
      <c r="Q25" s="94"/>
      <c r="R25" s="94"/>
      <c r="S25" s="94"/>
      <c r="T25" s="94"/>
      <c r="U25" s="94"/>
      <c r="V25" s="94"/>
      <c r="W25" s="94"/>
      <c r="X25" s="94"/>
      <c r="Y25" s="94"/>
      <c r="Z25" s="94"/>
    </row>
    <row r="26" customFormat="false" ht="151.5" hidden="false" customHeight="true" outlineLevel="0" collapsed="false">
      <c r="A26" s="94" t="s">
        <v>161</v>
      </c>
      <c r="B26" s="95" t="s">
        <v>162</v>
      </c>
      <c r="C26" s="94" t="s">
        <v>163</v>
      </c>
      <c r="D26" s="94" t="s">
        <v>164</v>
      </c>
      <c r="E26" s="94" t="s">
        <v>165</v>
      </c>
      <c r="F26" s="94" t="s">
        <v>166</v>
      </c>
      <c r="G26" s="94" t="s">
        <v>167</v>
      </c>
      <c r="H26" s="94" t="s">
        <v>168</v>
      </c>
      <c r="I26" s="94" t="s">
        <v>169</v>
      </c>
      <c r="J26" s="94" t="s">
        <v>170</v>
      </c>
      <c r="K26" s="95" t="s">
        <v>171</v>
      </c>
      <c r="L26" s="95" t="s">
        <v>172</v>
      </c>
      <c r="M26" s="96" t="s">
        <v>173</v>
      </c>
      <c r="N26" s="95" t="s">
        <v>174</v>
      </c>
      <c r="O26" s="97" t="s">
        <v>175</v>
      </c>
      <c r="P26" s="97" t="s">
        <v>176</v>
      </c>
      <c r="Q26" s="97" t="s">
        <v>177</v>
      </c>
      <c r="R26" s="94" t="s">
        <v>168</v>
      </c>
      <c r="S26" s="97" t="s">
        <v>178</v>
      </c>
      <c r="T26" s="97" t="s">
        <v>179</v>
      </c>
      <c r="U26" s="97" t="s">
        <v>180</v>
      </c>
      <c r="V26" s="97" t="s">
        <v>177</v>
      </c>
      <c r="W26" s="98" t="s">
        <v>181</v>
      </c>
      <c r="X26" s="98" t="s">
        <v>182</v>
      </c>
      <c r="Y26" s="98" t="s">
        <v>183</v>
      </c>
      <c r="Z26" s="99" t="s">
        <v>184</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185</v>
      </c>
      <c r="B29" s="101" t="s">
        <v>186</v>
      </c>
      <c r="C29" s="101" t="s">
        <v>187</v>
      </c>
      <c r="D29" s="101" t="s">
        <v>188</v>
      </c>
      <c r="E29" s="101" t="s">
        <v>189</v>
      </c>
      <c r="F29" s="102" t="s">
        <v>190</v>
      </c>
      <c r="G29" s="102" t="s">
        <v>191</v>
      </c>
      <c r="H29" s="101" t="s">
        <v>168</v>
      </c>
      <c r="I29" s="102" t="s">
        <v>192</v>
      </c>
      <c r="J29" s="103" t="s">
        <v>193</v>
      </c>
      <c r="K29" s="104" t="s">
        <v>194</v>
      </c>
      <c r="L29" s="101"/>
      <c r="M29" s="104" t="s">
        <v>195</v>
      </c>
      <c r="N29" s="101"/>
      <c r="O29" s="101"/>
      <c r="P29" s="101"/>
      <c r="Q29" s="101"/>
      <c r="R29" s="101"/>
      <c r="S29" s="101"/>
      <c r="T29" s="101"/>
      <c r="U29" s="101"/>
      <c r="V29" s="101"/>
      <c r="W29" s="101"/>
      <c r="X29" s="101"/>
      <c r="Y29" s="101"/>
      <c r="Z29" s="101"/>
    </row>
    <row r="30" customFormat="false" ht="15" hidden="true" customHeight="false" outlineLevel="0" collapsed="false">
      <c r="A30" s="101" t="s">
        <v>185</v>
      </c>
      <c r="B30" s="101" t="s">
        <v>196</v>
      </c>
      <c r="C30" s="101" t="s">
        <v>197</v>
      </c>
      <c r="D30" s="101" t="s">
        <v>198</v>
      </c>
      <c r="E30" s="101" t="s">
        <v>199</v>
      </c>
      <c r="F30" s="102" t="s">
        <v>200</v>
      </c>
      <c r="G30" s="102" t="s">
        <v>201</v>
      </c>
      <c r="H30" s="101" t="s">
        <v>168</v>
      </c>
      <c r="I30" s="102" t="s">
        <v>202</v>
      </c>
      <c r="J30" s="103" t="s">
        <v>203</v>
      </c>
      <c r="K30" s="104" t="s">
        <v>204</v>
      </c>
      <c r="L30" s="105"/>
      <c r="M30" s="104" t="s">
        <v>205</v>
      </c>
      <c r="N30" s="104"/>
      <c r="O30" s="104"/>
      <c r="P30" s="104"/>
      <c r="Q30" s="104"/>
      <c r="R30" s="104"/>
      <c r="S30" s="104"/>
      <c r="T30" s="104"/>
      <c r="U30" s="104"/>
      <c r="V30" s="104"/>
      <c r="W30" s="104"/>
      <c r="X30" s="104"/>
      <c r="Y30" s="104"/>
      <c r="Z30" s="104"/>
    </row>
    <row r="31" customFormat="false" ht="15" hidden="true" customHeight="false" outlineLevel="0" collapsed="false">
      <c r="A31" s="101" t="s">
        <v>185</v>
      </c>
      <c r="B31" s="101" t="s">
        <v>206</v>
      </c>
      <c r="C31" s="101" t="s">
        <v>207</v>
      </c>
      <c r="D31" s="101" t="s">
        <v>208</v>
      </c>
      <c r="E31" s="101" t="s">
        <v>209</v>
      </c>
      <c r="F31" s="102" t="s">
        <v>210</v>
      </c>
      <c r="G31" s="102" t="s">
        <v>211</v>
      </c>
      <c r="H31" s="101" t="s">
        <v>168</v>
      </c>
      <c r="I31" s="102" t="s">
        <v>212</v>
      </c>
      <c r="J31" s="103" t="s">
        <v>213</v>
      </c>
      <c r="K31" s="104" t="s">
        <v>214</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185</v>
      </c>
      <c r="B32" s="101" t="s">
        <v>215</v>
      </c>
      <c r="C32" s="101" t="s">
        <v>216</v>
      </c>
      <c r="D32" s="101" t="s">
        <v>217</v>
      </c>
      <c r="E32" s="101" t="s">
        <v>218</v>
      </c>
      <c r="F32" s="102" t="s">
        <v>219</v>
      </c>
      <c r="G32" s="102" t="s">
        <v>220</v>
      </c>
      <c r="H32" s="101" t="s">
        <v>168</v>
      </c>
      <c r="I32" s="102" t="s">
        <v>221</v>
      </c>
      <c r="J32" s="103" t="s">
        <v>222</v>
      </c>
      <c r="K32" s="104" t="s">
        <v>223</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205</v>
      </c>
      <c r="B33" s="101" t="s">
        <v>205</v>
      </c>
      <c r="C33" s="101" t="s">
        <v>205</v>
      </c>
      <c r="D33" s="101" t="s">
        <v>205</v>
      </c>
      <c r="E33" s="101" t="s">
        <v>205</v>
      </c>
      <c r="F33" s="101" t="s">
        <v>205</v>
      </c>
      <c r="G33" s="101" t="s">
        <v>205</v>
      </c>
      <c r="H33" s="101" t="s">
        <v>205</v>
      </c>
      <c r="I33" s="101" t="s">
        <v>205</v>
      </c>
      <c r="J33" s="101" t="s">
        <v>205</v>
      </c>
      <c r="K33" s="101" t="s">
        <v>205</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224</v>
      </c>
      <c r="B34" s="106"/>
      <c r="C34" s="103" t="s">
        <v>225</v>
      </c>
      <c r="D34" s="103" t="s">
        <v>226</v>
      </c>
      <c r="E34" s="103" t="s">
        <v>227</v>
      </c>
      <c r="F34" s="103" t="s">
        <v>228</v>
      </c>
      <c r="G34" s="103" t="s">
        <v>229</v>
      </c>
      <c r="H34" s="102" t="s">
        <v>168</v>
      </c>
      <c r="I34" s="103" t="s">
        <v>230</v>
      </c>
      <c r="J34" s="103" t="s">
        <v>231</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205</v>
      </c>
      <c r="B35" s="101" t="s">
        <v>205</v>
      </c>
      <c r="C35" s="101" t="s">
        <v>205</v>
      </c>
      <c r="D35" s="101" t="s">
        <v>205</v>
      </c>
      <c r="E35" s="101" t="s">
        <v>205</v>
      </c>
      <c r="F35" s="101" t="s">
        <v>205</v>
      </c>
      <c r="G35" s="101" t="s">
        <v>205</v>
      </c>
      <c r="H35" s="101" t="s">
        <v>205</v>
      </c>
      <c r="I35" s="101" t="s">
        <v>205</v>
      </c>
      <c r="J35" s="101" t="s">
        <v>205</v>
      </c>
      <c r="K35" s="101" t="s">
        <v>205</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8"/>
      <c r="Q5" s="78"/>
      <c r="R5" s="78"/>
      <c r="S5" s="78"/>
      <c r="T5" s="78"/>
      <c r="U5" s="78"/>
      <c r="V5" s="78"/>
      <c r="W5" s="78"/>
      <c r="X5" s="78"/>
      <c r="Y5" s="78"/>
      <c r="Z5" s="78"/>
      <c r="AA5" s="78"/>
      <c r="AB5" s="78"/>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Акционерное общество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J_525-ДГ-К17</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Строительство  новой ДЭС в с. Слаутное  модульного типа установленной мощностью 0.840 МВт взамен ДЭС-1</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232</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233</v>
      </c>
      <c r="C19" s="45" t="s">
        <v>234</v>
      </c>
      <c r="D19" s="45" t="s">
        <v>235</v>
      </c>
      <c r="E19" s="45" t="s">
        <v>236</v>
      </c>
      <c r="F19" s="45"/>
      <c r="G19" s="45"/>
      <c r="H19" s="45"/>
      <c r="I19" s="45"/>
      <c r="J19" s="45" t="s">
        <v>237</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238</v>
      </c>
      <c r="F20" s="45" t="s">
        <v>239</v>
      </c>
      <c r="G20" s="45" t="s">
        <v>240</v>
      </c>
      <c r="H20" s="45" t="s">
        <v>241</v>
      </c>
      <c r="I20" s="45" t="s">
        <v>242</v>
      </c>
      <c r="J20" s="45" t="n">
        <v>2016</v>
      </c>
      <c r="K20" s="45"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15</v>
      </c>
      <c r="B22" s="113" t="s">
        <v>243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244</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2" t="str">
        <f aca="false">'4. паспортбюджет'!A9:O9</f>
        <v>Акционерное общество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J_525-ДГ-К17</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Строительство  новой ДЭС в с. Слаутное  модульного типа установленной мощностью 0.840 МВт взамен ДЭС-1</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2" t="s">
        <v>245</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246</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247</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248</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249</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250</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251</v>
      </c>
      <c r="AL25" s="130"/>
      <c r="AM25" s="131"/>
      <c r="AN25" s="131"/>
      <c r="AO25" s="132"/>
      <c r="AP25" s="132"/>
      <c r="AQ25" s="132"/>
      <c r="AR25" s="132"/>
      <c r="AS25" s="129"/>
    </row>
    <row r="26" customFormat="false" ht="17.25" hidden="false" customHeight="true" outlineLevel="0" collapsed="false">
      <c r="A26" s="133" t="s">
        <v>252</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253</v>
      </c>
      <c r="AO26" s="136"/>
      <c r="AP26" s="136"/>
      <c r="AQ26" s="137"/>
      <c r="AR26" s="137"/>
      <c r="AS26" s="129"/>
    </row>
    <row r="27" customFormat="false" ht="17.25" hidden="false" customHeight="true" outlineLevel="0" collapsed="false">
      <c r="A27" s="138" t="s">
        <v>254</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255</v>
      </c>
      <c r="AO27" s="140"/>
      <c r="AP27" s="140"/>
      <c r="AQ27" s="139" t="n">
        <v>0</v>
      </c>
      <c r="AR27" s="139"/>
      <c r="AS27" s="129"/>
    </row>
    <row r="28" customFormat="false" ht="17.25" hidden="false" customHeight="true" outlineLevel="0" collapsed="false">
      <c r="A28" s="138" t="s">
        <v>256</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257</v>
      </c>
      <c r="AO28" s="140"/>
      <c r="AP28" s="140"/>
      <c r="AQ28" s="139" t="n">
        <v>0</v>
      </c>
      <c r="AR28" s="139"/>
      <c r="AS28" s="129"/>
    </row>
    <row r="29" customFormat="false" ht="17.25" hidden="false" customHeight="true" outlineLevel="0" collapsed="false">
      <c r="A29" s="141" t="s">
        <v>258</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259</v>
      </c>
      <c r="AO29" s="143"/>
      <c r="AP29" s="143"/>
      <c r="AQ29" s="139" t="n">
        <v>0</v>
      </c>
      <c r="AR29" s="139"/>
      <c r="AS29" s="129"/>
    </row>
    <row r="30" customFormat="false" ht="17.25" hidden="false" customHeight="true" outlineLevel="0" collapsed="false">
      <c r="A30" s="133" t="s">
        <v>260</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261</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262</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263</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264</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265</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266</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267</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268</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269</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270</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271</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272</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273</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274</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275</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276</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277</v>
      </c>
    </row>
    <row r="49" customFormat="false" ht="24" hidden="false" customHeight="true" outlineLevel="0" collapsed="false">
      <c r="A49" s="138" t="s">
        <v>278</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279</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280</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281</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277</v>
      </c>
    </row>
    <row r="54" customFormat="false" ht="15" hidden="false" customHeight="false" outlineLevel="0" collapsed="false">
      <c r="A54" s="138" t="s">
        <v>282</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283</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284</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285</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286</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277</v>
      </c>
    </row>
    <row r="60" customFormat="false" ht="15" hidden="false" customHeight="false" outlineLevel="0" collapsed="false">
      <c r="A60" s="158" t="s">
        <v>287</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288</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289</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263</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290</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291</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292</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293</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294</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295</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266</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296</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297</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277</v>
      </c>
    </row>
    <row r="76" customFormat="false" ht="12" hidden="false" customHeight="true" outlineLevel="0" collapsed="false">
      <c r="A76" s="161" t="s">
        <v>293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292</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294</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266</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298</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299</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300</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301</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302</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303</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304</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305</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306</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307</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308</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309</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310</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311</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312</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313</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314</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A16" colorId="64" zoomScale="100" zoomScaleNormal="100" zoomScalePageLayoutView="100" workbookViewId="0">
      <selection pane="topLeft" activeCell="G47" activeCellId="0" sqref="G47"/>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3.15"/>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Акционерное общество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J_525-ДГ-К17</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Строительство  новой ДЭС в с. Слаутное  модульного типа установленной мощностью 0.840 МВт взамен ДЭС-1</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315</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316</v>
      </c>
      <c r="B21" s="179" t="s">
        <v>317</v>
      </c>
      <c r="C21" s="180" t="s">
        <v>318</v>
      </c>
      <c r="D21" s="180"/>
      <c r="E21" s="180"/>
      <c r="F21" s="180"/>
      <c r="G21" s="180"/>
      <c r="H21" s="180"/>
      <c r="I21" s="181" t="s">
        <v>319</v>
      </c>
      <c r="J21" s="181" t="s">
        <v>320</v>
      </c>
      <c r="K21" s="179" t="s">
        <v>321</v>
      </c>
      <c r="L21" s="182" t="s">
        <v>322</v>
      </c>
    </row>
    <row r="22" customFormat="false" ht="58.5" hidden="false" customHeight="true" outlineLevel="0" collapsed="false">
      <c r="A22" s="179"/>
      <c r="B22" s="179"/>
      <c r="C22" s="183" t="s">
        <v>323</v>
      </c>
      <c r="D22" s="183"/>
      <c r="E22" s="184"/>
      <c r="F22" s="185"/>
      <c r="G22" s="183" t="s">
        <v>324</v>
      </c>
      <c r="H22" s="183"/>
      <c r="I22" s="181"/>
      <c r="J22" s="181"/>
      <c r="K22" s="179"/>
      <c r="L22" s="182"/>
    </row>
    <row r="23" customFormat="false" ht="47.25" hidden="false" customHeight="false" outlineLevel="0" collapsed="false">
      <c r="A23" s="179"/>
      <c r="B23" s="179"/>
      <c r="C23" s="186" t="s">
        <v>325</v>
      </c>
      <c r="D23" s="186" t="s">
        <v>326</v>
      </c>
      <c r="E23" s="186" t="s">
        <v>325</v>
      </c>
      <c r="F23" s="186" t="s">
        <v>326</v>
      </c>
      <c r="G23" s="186" t="s">
        <v>325</v>
      </c>
      <c r="H23" s="186" t="s">
        <v>326</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15.75" hidden="false" customHeight="true" outlineLevel="0" collapsed="false">
      <c r="A25" s="187" t="n">
        <v>1</v>
      </c>
      <c r="B25" s="188" t="s">
        <v>327</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328</v>
      </c>
      <c r="B26" s="190" t="s">
        <v>329</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330</v>
      </c>
      <c r="B27" s="190" t="s">
        <v>331</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332</v>
      </c>
      <c r="B28" s="190" t="s">
        <v>333</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334</v>
      </c>
      <c r="B29" s="190" t="s">
        <v>335</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336</v>
      </c>
      <c r="B30" s="190" t="s">
        <v>337</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338</v>
      </c>
      <c r="B31" s="192" t="s">
        <v>339</v>
      </c>
      <c r="C31" s="193" t="n">
        <v>45719</v>
      </c>
      <c r="D31" s="193" t="n">
        <v>45754</v>
      </c>
      <c r="E31" s="189" t="n">
        <v>0</v>
      </c>
      <c r="F31" s="189" t="n">
        <v>0</v>
      </c>
      <c r="G31" s="189" t="n">
        <v>0</v>
      </c>
      <c r="H31" s="189" t="n">
        <v>0</v>
      </c>
      <c r="I31" s="189" t="n">
        <v>0</v>
      </c>
      <c r="J31" s="189" t="n">
        <v>0</v>
      </c>
      <c r="K31" s="189" t="n">
        <v>0</v>
      </c>
      <c r="L31" s="189" t="n">
        <v>0</v>
      </c>
    </row>
    <row r="32" s="191" customFormat="true" ht="27.35" hidden="false" customHeight="false" outlineLevel="0" collapsed="false">
      <c r="A32" s="187" t="s">
        <v>340</v>
      </c>
      <c r="B32" s="192" t="s">
        <v>341</v>
      </c>
      <c r="C32" s="193" t="n">
        <v>45754</v>
      </c>
      <c r="D32" s="193" t="n">
        <v>45844</v>
      </c>
      <c r="E32" s="189" t="n">
        <v>0</v>
      </c>
      <c r="F32" s="189" t="n">
        <v>0</v>
      </c>
      <c r="G32" s="189" t="n">
        <v>0</v>
      </c>
      <c r="H32" s="189" t="n">
        <v>0</v>
      </c>
      <c r="I32" s="189" t="n">
        <v>0</v>
      </c>
      <c r="J32" s="189" t="n">
        <v>0</v>
      </c>
      <c r="K32" s="189" t="n">
        <v>0</v>
      </c>
      <c r="L32" s="189" t="n">
        <v>0</v>
      </c>
    </row>
    <row r="33" s="191" customFormat="true" ht="37.5" hidden="false" customHeight="true" outlineLevel="0" collapsed="false">
      <c r="A33" s="187" t="s">
        <v>342</v>
      </c>
      <c r="B33" s="192" t="s">
        <v>343</v>
      </c>
      <c r="C33" s="193" t="n">
        <v>45844</v>
      </c>
      <c r="D33" s="193" t="n">
        <v>45934</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344</v>
      </c>
      <c r="B34" s="192" t="s">
        <v>345</v>
      </c>
      <c r="C34" s="194" t="n">
        <v>0</v>
      </c>
      <c r="D34" s="194"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346</v>
      </c>
      <c r="B35" s="192" t="s">
        <v>347</v>
      </c>
      <c r="C35" s="193" t="n">
        <v>45934</v>
      </c>
      <c r="D35" s="193" t="n">
        <v>45944</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348</v>
      </c>
      <c r="B36" s="192" t="s">
        <v>349</v>
      </c>
      <c r="C36" s="194" t="n">
        <v>0</v>
      </c>
      <c r="D36" s="194" t="n">
        <v>0</v>
      </c>
      <c r="E36" s="189" t="n">
        <v>0</v>
      </c>
      <c r="F36" s="189" t="n">
        <v>0</v>
      </c>
      <c r="G36" s="189" t="n">
        <v>0</v>
      </c>
      <c r="H36" s="189" t="n">
        <v>0</v>
      </c>
      <c r="I36" s="189" t="n">
        <v>0</v>
      </c>
      <c r="J36" s="189" t="n">
        <v>0</v>
      </c>
      <c r="K36" s="189" t="n">
        <v>0</v>
      </c>
      <c r="L36" s="189" t="n">
        <v>0</v>
      </c>
    </row>
    <row r="37" customFormat="false" ht="15" hidden="false" customHeight="false" outlineLevel="0" collapsed="false">
      <c r="A37" s="187" t="s">
        <v>350</v>
      </c>
      <c r="B37" s="192" t="s">
        <v>351</v>
      </c>
      <c r="C37" s="194" t="n">
        <v>0</v>
      </c>
      <c r="D37" s="194" t="n">
        <v>0</v>
      </c>
      <c r="E37" s="189" t="n">
        <v>0</v>
      </c>
      <c r="F37" s="189" t="n">
        <v>0</v>
      </c>
      <c r="G37" s="189" t="n">
        <v>0</v>
      </c>
      <c r="H37" s="189" t="n">
        <v>0</v>
      </c>
      <c r="I37" s="189" t="n">
        <v>0</v>
      </c>
      <c r="J37" s="189" t="n">
        <v>0</v>
      </c>
      <c r="K37" s="189" t="n">
        <v>0</v>
      </c>
      <c r="L37" s="189" t="n">
        <v>0</v>
      </c>
    </row>
    <row r="38" customFormat="false" ht="15" hidden="false" customHeight="false" outlineLevel="0" collapsed="false">
      <c r="A38" s="187" t="s">
        <v>352</v>
      </c>
      <c r="B38" s="188" t="s">
        <v>353</v>
      </c>
      <c r="C38" s="194" t="n">
        <v>0</v>
      </c>
      <c r="D38" s="194"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354</v>
      </c>
      <c r="C39" s="193" t="n">
        <v>46568</v>
      </c>
      <c r="D39" s="193" t="n">
        <v>46677</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355</v>
      </c>
      <c r="B40" s="192" t="s">
        <v>356</v>
      </c>
      <c r="C40" s="193" t="n">
        <v>45034</v>
      </c>
      <c r="D40" s="193" t="n">
        <v>46197</v>
      </c>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357</v>
      </c>
      <c r="B41" s="188" t="s">
        <v>358</v>
      </c>
      <c r="C41" s="194" t="n">
        <v>0</v>
      </c>
      <c r="D41" s="194"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359</v>
      </c>
      <c r="C42" s="194" t="n">
        <v>0</v>
      </c>
      <c r="D42" s="194" t="n">
        <v>0</v>
      </c>
      <c r="E42" s="189" t="n">
        <v>0</v>
      </c>
      <c r="F42" s="189" t="n">
        <v>0</v>
      </c>
      <c r="G42" s="189" t="n">
        <v>0</v>
      </c>
      <c r="H42" s="189" t="n">
        <v>0</v>
      </c>
      <c r="I42" s="189" t="n">
        <v>0</v>
      </c>
      <c r="J42" s="189" t="n">
        <v>0</v>
      </c>
      <c r="K42" s="189" t="n">
        <v>0</v>
      </c>
      <c r="L42" s="189" t="n">
        <v>0</v>
      </c>
    </row>
    <row r="43" customFormat="false" ht="34.5" hidden="false" customHeight="true" outlineLevel="0" collapsed="false">
      <c r="A43" s="187" t="s">
        <v>360</v>
      </c>
      <c r="B43" s="192" t="s">
        <v>361</v>
      </c>
      <c r="C43" s="193" t="n">
        <v>45306</v>
      </c>
      <c r="D43" s="193" t="n">
        <v>46568</v>
      </c>
      <c r="E43" s="189" t="n">
        <v>0</v>
      </c>
      <c r="F43" s="189" t="n">
        <v>0</v>
      </c>
      <c r="G43" s="193" t="n">
        <v>45306</v>
      </c>
      <c r="H43" s="189" t="n">
        <v>0</v>
      </c>
      <c r="I43" s="189" t="n">
        <v>0</v>
      </c>
      <c r="J43" s="189" t="n">
        <v>0</v>
      </c>
      <c r="K43" s="189" t="n">
        <v>0</v>
      </c>
      <c r="L43" s="189" t="n">
        <v>0</v>
      </c>
    </row>
    <row r="44" customFormat="false" ht="24.75" hidden="false" customHeight="true" outlineLevel="0" collapsed="false">
      <c r="A44" s="187" t="s">
        <v>362</v>
      </c>
      <c r="B44" s="192" t="s">
        <v>363</v>
      </c>
      <c r="C44" s="193" t="n">
        <v>45444</v>
      </c>
      <c r="D44" s="193" t="n">
        <v>46857</v>
      </c>
      <c r="E44" s="189" t="n">
        <v>0</v>
      </c>
      <c r="F44" s="189" t="n">
        <v>0</v>
      </c>
      <c r="G44" s="193" t="n">
        <v>45444</v>
      </c>
      <c r="H44" s="189" t="n">
        <v>0</v>
      </c>
      <c r="I44" s="189" t="n">
        <v>0</v>
      </c>
      <c r="J44" s="189" t="n">
        <v>0</v>
      </c>
      <c r="K44" s="189" t="n">
        <v>0</v>
      </c>
      <c r="L44" s="189" t="n">
        <v>0</v>
      </c>
    </row>
    <row r="45" customFormat="false" ht="90.75" hidden="false" customHeight="true" outlineLevel="0" collapsed="false">
      <c r="A45" s="187" t="s">
        <v>364</v>
      </c>
      <c r="B45" s="192" t="s">
        <v>365</v>
      </c>
      <c r="C45" s="194" t="n">
        <v>0</v>
      </c>
      <c r="D45" s="194"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366</v>
      </c>
      <c r="B46" s="192" t="s">
        <v>367</v>
      </c>
      <c r="C46" s="194" t="n">
        <v>0</v>
      </c>
      <c r="D46" s="194"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368</v>
      </c>
      <c r="B47" s="192" t="s">
        <v>369</v>
      </c>
      <c r="C47" s="193" t="n">
        <f aca="false">C44+120</f>
        <v>45564</v>
      </c>
      <c r="D47" s="193" t="n">
        <v>46917</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370</v>
      </c>
      <c r="B48" s="188" t="s">
        <v>371</v>
      </c>
      <c r="C48" s="194" t="n">
        <v>0</v>
      </c>
      <c r="D48" s="194"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372</v>
      </c>
      <c r="C49" s="193" t="n">
        <f aca="false">C47+30</f>
        <v>45594</v>
      </c>
      <c r="D49" s="193" t="n">
        <v>46947</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373</v>
      </c>
      <c r="B50" s="192" t="s">
        <v>374</v>
      </c>
      <c r="C50" s="194" t="n">
        <v>0</v>
      </c>
      <c r="D50" s="194"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375</v>
      </c>
      <c r="B51" s="192" t="s">
        <v>376</v>
      </c>
      <c r="C51" s="194" t="n">
        <v>0</v>
      </c>
      <c r="D51" s="194"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377</v>
      </c>
      <c r="B52" s="192" t="s">
        <v>378</v>
      </c>
      <c r="C52" s="194" t="n">
        <v>0</v>
      </c>
      <c r="D52" s="194"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379</v>
      </c>
      <c r="B53" s="195" t="s">
        <v>380</v>
      </c>
      <c r="C53" s="193" t="n">
        <f aca="false">C49+30</f>
        <v>45624</v>
      </c>
      <c r="D53" s="193" t="n">
        <v>46977</v>
      </c>
      <c r="E53" s="189" t="n">
        <v>0</v>
      </c>
      <c r="F53" s="189" t="n">
        <v>0</v>
      </c>
      <c r="G53" s="189" t="n">
        <v>0</v>
      </c>
      <c r="H53" s="189" t="n">
        <v>0</v>
      </c>
      <c r="I53" s="189" t="n">
        <v>0</v>
      </c>
      <c r="J53" s="189" t="n">
        <v>0</v>
      </c>
      <c r="K53" s="189" t="n">
        <v>0</v>
      </c>
      <c r="L53" s="189" t="n">
        <v>0</v>
      </c>
    </row>
    <row r="54" customFormat="false" ht="46.5" hidden="false" customHeight="true" outlineLevel="0" collapsed="false">
      <c r="A54" s="187" t="s">
        <v>381</v>
      </c>
      <c r="B54" s="192" t="s">
        <v>382</v>
      </c>
      <c r="C54" s="193" t="n">
        <f aca="false">C53+30</f>
        <v>45654</v>
      </c>
      <c r="D54" s="193" t="n">
        <v>46997</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2016-08-24T03:33:32Z</cp:lastPrinted>
  <dcterms:modified xsi:type="dcterms:W3CDTF">2025-02-11T13:23:04Z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